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RV-FS01\UserShares$\J.Niesemeyer\Desktop\"/>
    </mc:Choice>
  </mc:AlternateContent>
  <xr:revisionPtr revIDLastSave="0" documentId="13_ncr:1_{08192962-EDBB-41D7-AE55-55069ECCEC8A}" xr6:coauthVersionLast="47" xr6:coauthVersionMax="47" xr10:uidLastSave="{00000000-0000-0000-0000-000000000000}"/>
  <workbookProtection lockStructure="1"/>
  <bookViews>
    <workbookView xWindow="3690" yWindow="4290" windowWidth="32250" windowHeight="15555" xr2:uid="{00000000-000D-0000-FFFF-FFFF00000000}"/>
  </bookViews>
  <sheets>
    <sheet name="Antrag" sheetId="21" r:id="rId1"/>
    <sheet name="Reisekosten unter 8 Stunden" sheetId="24" r:id="rId2"/>
    <sheet name="Tagegeld" sheetId="2" state="hidden" r:id="rId3"/>
    <sheet name="Tagegeldhöhe" sheetId="3" state="hidden" r:id="rId4"/>
  </sheets>
  <definedNames>
    <definedName name="_xlnm.Print_Area" localSheetId="0">Antrag!$A$1:$K$46</definedName>
    <definedName name="_xlnm.Print_Area" localSheetId="1">'Reisekosten unter 8 Stunden'!$A$1:$J$36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21" l="1"/>
  <c r="J6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5" i="24"/>
  <c r="H6" i="24" l="1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5" i="24" l="1"/>
  <c r="G36" i="24" s="1"/>
  <c r="F36" i="24" l="1"/>
  <c r="J36" i="24" l="1"/>
  <c r="H36" i="24"/>
  <c r="B38" i="2" l="1"/>
  <c r="P38" i="2" s="1"/>
  <c r="C38" i="2"/>
  <c r="D38" i="2"/>
  <c r="E38" i="2" s="1"/>
  <c r="H38" i="2"/>
  <c r="C39" i="2"/>
  <c r="D39" i="2"/>
  <c r="E39" i="2" s="1"/>
  <c r="B10" i="2"/>
  <c r="M10" i="2" s="1"/>
  <c r="C10" i="2"/>
  <c r="D10" i="2"/>
  <c r="E10" i="2" s="1"/>
  <c r="L10" i="2"/>
  <c r="R10" i="2"/>
  <c r="C11" i="2"/>
  <c r="D11" i="2"/>
  <c r="E11" i="2" s="1"/>
  <c r="B12" i="2"/>
  <c r="C12" i="2"/>
  <c r="D12" i="2"/>
  <c r="E12" i="2" s="1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C13" i="2"/>
  <c r="D13" i="2"/>
  <c r="E13" i="2" s="1"/>
  <c r="B14" i="2"/>
  <c r="C14" i="2"/>
  <c r="D14" i="2"/>
  <c r="E14" i="2" s="1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C15" i="2"/>
  <c r="D15" i="2"/>
  <c r="E15" i="2" s="1"/>
  <c r="B16" i="2"/>
  <c r="C16" i="2"/>
  <c r="D16" i="2"/>
  <c r="E16" i="2" s="1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C17" i="2"/>
  <c r="D17" i="2"/>
  <c r="E17" i="2" s="1"/>
  <c r="B18" i="2"/>
  <c r="C18" i="2"/>
  <c r="D18" i="2"/>
  <c r="E18" i="2" s="1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C19" i="2"/>
  <c r="D19" i="2"/>
  <c r="E19" i="2" s="1"/>
  <c r="G19" i="2"/>
  <c r="B20" i="2"/>
  <c r="C20" i="2"/>
  <c r="D20" i="2"/>
  <c r="E20" i="2" s="1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C21" i="2"/>
  <c r="D21" i="2"/>
  <c r="E21" i="2" s="1"/>
  <c r="B22" i="2"/>
  <c r="C22" i="2"/>
  <c r="D22" i="2"/>
  <c r="E22" i="2" s="1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C23" i="2"/>
  <c r="D23" i="2"/>
  <c r="E23" i="2" s="1"/>
  <c r="G23" i="2"/>
  <c r="B24" i="2"/>
  <c r="C24" i="2"/>
  <c r="D24" i="2"/>
  <c r="E24" i="2" s="1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C25" i="2"/>
  <c r="D25" i="2"/>
  <c r="E25" i="2" s="1"/>
  <c r="G25" i="2"/>
  <c r="B26" i="2"/>
  <c r="C26" i="2"/>
  <c r="D26" i="2"/>
  <c r="E26" i="2" s="1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C27" i="2"/>
  <c r="D27" i="2"/>
  <c r="E27" i="2" s="1"/>
  <c r="G27" i="2"/>
  <c r="B28" i="2"/>
  <c r="C28" i="2"/>
  <c r="D28" i="2"/>
  <c r="E28" i="2" s="1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C29" i="2"/>
  <c r="D29" i="2"/>
  <c r="E29" i="2" s="1"/>
  <c r="B30" i="2"/>
  <c r="C30" i="2"/>
  <c r="D30" i="2"/>
  <c r="E30" i="2" s="1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1" i="2"/>
  <c r="D31" i="2"/>
  <c r="E31" i="2" s="1"/>
  <c r="G31" i="2"/>
  <c r="B32" i="2"/>
  <c r="C32" i="2"/>
  <c r="D32" i="2"/>
  <c r="E32" i="2" s="1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C33" i="2"/>
  <c r="D33" i="2"/>
  <c r="E33" i="2" s="1"/>
  <c r="G33" i="2"/>
  <c r="B34" i="2"/>
  <c r="C34" i="2"/>
  <c r="D34" i="2"/>
  <c r="E34" i="2" s="1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C35" i="2"/>
  <c r="D35" i="2"/>
  <c r="E35" i="2" s="1"/>
  <c r="G35" i="2"/>
  <c r="B36" i="2"/>
  <c r="C36" i="2"/>
  <c r="D36" i="2"/>
  <c r="E36" i="2" s="1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C37" i="2"/>
  <c r="D37" i="2"/>
  <c r="E37" i="2" s="1"/>
  <c r="G37" i="2"/>
  <c r="F36" i="2" l="1"/>
  <c r="F34" i="2"/>
  <c r="F31" i="2"/>
  <c r="F30" i="2"/>
  <c r="F23" i="2"/>
  <c r="F18" i="2"/>
  <c r="G30" i="2"/>
  <c r="G34" i="2"/>
  <c r="F35" i="2"/>
  <c r="F22" i="2"/>
  <c r="F19" i="2"/>
  <c r="F26" i="2"/>
  <c r="G26" i="2"/>
  <c r="F27" i="2"/>
  <c r="G22" i="2"/>
  <c r="G18" i="2"/>
  <c r="G14" i="2"/>
  <c r="G15" i="2" s="1"/>
  <c r="F20" i="2"/>
  <c r="F15" i="2"/>
  <c r="F14" i="2"/>
  <c r="F28" i="2"/>
  <c r="V10" i="2"/>
  <c r="P10" i="2"/>
  <c r="J10" i="2"/>
  <c r="K10" i="2"/>
  <c r="U10" i="2"/>
  <c r="O10" i="2"/>
  <c r="I10" i="2"/>
  <c r="Q10" i="2"/>
  <c r="T10" i="2"/>
  <c r="N10" i="2"/>
  <c r="S10" i="2"/>
  <c r="F10" i="2"/>
  <c r="F12" i="2"/>
  <c r="G10" i="2"/>
  <c r="G11" i="2" s="1"/>
  <c r="H10" i="2" s="1"/>
  <c r="F39" i="2"/>
  <c r="T38" i="2"/>
  <c r="L38" i="2"/>
  <c r="S38" i="2"/>
  <c r="O38" i="2"/>
  <c r="K38" i="2"/>
  <c r="V38" i="2"/>
  <c r="R38" i="2"/>
  <c r="N38" i="2"/>
  <c r="J38" i="2"/>
  <c r="U38" i="2"/>
  <c r="Q38" i="2"/>
  <c r="M38" i="2"/>
  <c r="I38" i="2"/>
  <c r="F38" i="2"/>
  <c r="F11" i="2"/>
  <c r="G38" i="2"/>
  <c r="G39" i="2" s="1"/>
  <c r="F33" i="2"/>
  <c r="F25" i="2"/>
  <c r="F17" i="2"/>
  <c r="F32" i="2"/>
  <c r="F24" i="2"/>
  <c r="F16" i="2"/>
  <c r="G36" i="2"/>
  <c r="F29" i="2"/>
  <c r="F21" i="2"/>
  <c r="F13" i="2"/>
  <c r="G32" i="2"/>
  <c r="G28" i="2"/>
  <c r="G29" i="2" s="1"/>
  <c r="G24" i="2"/>
  <c r="G20" i="2"/>
  <c r="G21" i="2" s="1"/>
  <c r="G16" i="2"/>
  <c r="G17" i="2" s="1"/>
  <c r="G12" i="2"/>
  <c r="G13" i="2" s="1"/>
  <c r="H12" i="2" s="1"/>
  <c r="F37" i="2"/>
  <c r="D9" i="2" l="1"/>
  <c r="E9" i="2" s="1"/>
  <c r="C9" i="2"/>
  <c r="D8" i="2"/>
  <c r="E8" i="2" s="1"/>
  <c r="C8" i="2"/>
  <c r="B8" i="2"/>
  <c r="U8" i="2" s="1"/>
  <c r="K8" i="2" l="1"/>
  <c r="P8" i="2"/>
  <c r="F8" i="2"/>
  <c r="L8" i="2"/>
  <c r="R8" i="2"/>
  <c r="V8" i="2"/>
  <c r="N8" i="2"/>
  <c r="S8" i="2"/>
  <c r="J8" i="2"/>
  <c r="O8" i="2"/>
  <c r="T8" i="2"/>
  <c r="I8" i="2"/>
  <c r="M8" i="2"/>
  <c r="Q8" i="2"/>
  <c r="F9" i="2"/>
  <c r="G8" i="2"/>
  <c r="G9" i="2" s="1"/>
  <c r="H8" i="2" s="1"/>
  <c r="B19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Birgit Voeller</author>
  </authors>
  <commentList>
    <comment ref="E3" authorId="0" shapeId="0" xr:uid="{20EFD9D2-E75E-4B7C-9E67-79D77927DBEF}">
      <text>
        <r>
          <rPr>
            <b/>
            <sz val="9"/>
            <color indexed="81"/>
            <rFont val="Segoe UI"/>
            <family val="2"/>
          </rPr>
          <t xml:space="preserve">Fahrrad: </t>
        </r>
        <r>
          <rPr>
            <sz val="9"/>
            <color indexed="81"/>
            <rFont val="Segoe UI"/>
            <family val="2"/>
          </rPr>
          <t>0,19 €/km</t>
        </r>
        <r>
          <rPr>
            <b/>
            <sz val="9"/>
            <color indexed="81"/>
            <rFont val="Segoe UI"/>
            <family val="2"/>
          </rPr>
          <t xml:space="preserve">
Motorad: </t>
        </r>
        <r>
          <rPr>
            <sz val="9"/>
            <color indexed="81"/>
            <rFont val="Segoe UI"/>
            <family val="2"/>
          </rPr>
          <t>0,30 €/km</t>
        </r>
        <r>
          <rPr>
            <b/>
            <sz val="9"/>
            <color indexed="81"/>
            <rFont val="Segoe UI"/>
            <family val="2"/>
          </rPr>
          <t xml:space="preserve">
Pkw: </t>
        </r>
        <r>
          <rPr>
            <sz val="9"/>
            <color indexed="81"/>
            <rFont val="Segoe UI"/>
            <family val="2"/>
          </rPr>
          <t>0,38 €/km</t>
        </r>
      </text>
    </comment>
    <comment ref="I3" authorId="0" shapeId="0" xr:uid="{26AA50EF-B245-4193-A7BD-CECE4482B532}">
      <text>
        <r>
          <rPr>
            <sz val="9"/>
            <color indexed="81"/>
            <rFont val="Segoe UI"/>
            <family val="2"/>
          </rPr>
          <t>Nebenkosten wie z. B.
- Fahrtkosten öffentliche Verkehrsmittel
- Parkgebühren
gegen Vorlage von Belegen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Völler</author>
  </authors>
  <commentList>
    <comment ref="D1" authorId="0" shapeId="0" xr:uid="{00000000-0006-0000-0300-000001000000}">
      <text>
        <r>
          <rPr>
            <sz val="8"/>
            <color rgb="FF000000"/>
            <rFont val="Arial"/>
            <family val="2"/>
          </rPr>
          <t>Die Kürzung für jede Mahlzeit erfolgt mindestens um den Betrag in Höhe des maßgebenden Sachbezugswertes. Eine Kürzung über den zustehenden Spesensatz hinaus erfolgt jedoch nicht.</t>
        </r>
      </text>
    </comment>
  </commentList>
</comments>
</file>

<file path=xl/sharedStrings.xml><?xml version="1.0" encoding="utf-8"?>
<sst xmlns="http://schemas.openxmlformats.org/spreadsheetml/2006/main" count="105" uniqueCount="72">
  <si>
    <t>Anreisetag</t>
  </si>
  <si>
    <t>Abreisetag</t>
  </si>
  <si>
    <t>Tagegeld</t>
  </si>
  <si>
    <t>Stunden</t>
  </si>
  <si>
    <t>Tage</t>
  </si>
  <si>
    <t>Anreise</t>
  </si>
  <si>
    <t>Abreise</t>
  </si>
  <si>
    <t>2. Tag</t>
  </si>
  <si>
    <t>3. Tag</t>
  </si>
  <si>
    <t>4. Tag</t>
  </si>
  <si>
    <t>5. Tag</t>
  </si>
  <si>
    <t>6. Tag</t>
  </si>
  <si>
    <t>7. Tag</t>
  </si>
  <si>
    <t>1-tägig</t>
  </si>
  <si>
    <t>Abwesenheitsdauer</t>
  </si>
  <si>
    <t>Höhe des
Tagegeldes</t>
  </si>
  <si>
    <t>mindestens 24 Stunden</t>
  </si>
  <si>
    <t>Ort, Datum</t>
  </si>
  <si>
    <t>Tagegeldberechnung</t>
  </si>
  <si>
    <t>Name, Vorname:</t>
  </si>
  <si>
    <t>Wohnort, Straße:</t>
  </si>
  <si>
    <t>Bemerkungen</t>
  </si>
  <si>
    <t xml:space="preserve">Frühstück
</t>
  </si>
  <si>
    <t xml:space="preserve">Mittagessen
</t>
  </si>
  <si>
    <t xml:space="preserve">Abendessen
</t>
  </si>
  <si>
    <t>8. Tag</t>
  </si>
  <si>
    <t>9. Tag</t>
  </si>
  <si>
    <t>10. Tag</t>
  </si>
  <si>
    <t>11. Tag</t>
  </si>
  <si>
    <t>12. Tag</t>
  </si>
  <si>
    <t>13. Tag</t>
  </si>
  <si>
    <t>14. Tag</t>
  </si>
  <si>
    <t>Anreise/Abreisetag bei 1 Übernachtung jeweils pro Tag</t>
  </si>
  <si>
    <t>über 8 aber weniger als 24 Stunden</t>
  </si>
  <si>
    <t>Kostenstelle:</t>
  </si>
  <si>
    <t>Sachkonto:</t>
  </si>
  <si>
    <t>Fahrzeug</t>
  </si>
  <si>
    <t>Kilometerpauschale</t>
  </si>
  <si>
    <t>Fahrrad</t>
  </si>
  <si>
    <t>Motorrad</t>
  </si>
  <si>
    <t>Pkw</t>
  </si>
  <si>
    <t>steuerpflichtig</t>
  </si>
  <si>
    <t>Art der Fahrt:</t>
  </si>
  <si>
    <t>Datum</t>
  </si>
  <si>
    <t>Ort</t>
  </si>
  <si>
    <t>Grund</t>
  </si>
  <si>
    <t>Kilometer</t>
  </si>
  <si>
    <t>sonstige
Kosten</t>
  </si>
  <si>
    <t>Betrag</t>
  </si>
  <si>
    <t>von</t>
  </si>
  <si>
    <t>nach</t>
  </si>
  <si>
    <t>Erstattungsbetrag</t>
  </si>
  <si>
    <t>Stand:</t>
  </si>
  <si>
    <t>Gesamt Fahrzeug</t>
  </si>
  <si>
    <t>Sammelabrechnung von Reisekosten unter 8 Stunden</t>
  </si>
  <si>
    <t>- Ehrenamtliche
- Ehrenamtliche im diözesanen Schutzprozess und Präventionsteam</t>
  </si>
  <si>
    <t xml:space="preserve">- Fahrten im Auftrag des Bistums </t>
  </si>
  <si>
    <t>Die Notwendigkeit der Fahrten wird bestätigt:</t>
  </si>
  <si>
    <r>
      <t>HINWEIS: Die Fahrten bitte im Arbeitsblatt "Reisekosten unter 8 Stunden" und/oder "Reisekosten über 8 Stunden" eintragen</t>
    </r>
    <r>
      <rPr>
        <sz val="5"/>
        <rFont val="Arial"/>
        <family val="2"/>
      </rPr>
      <t>.</t>
    </r>
    <r>
      <rPr>
        <sz val="10"/>
        <rFont val="Arial"/>
        <family val="2"/>
      </rPr>
      <t xml:space="preserve">
Ich bestätige die Richtigkeit der Angaben, dass die geltend gemachten Kosten im Zusammenhang mit der/den Dienstfahrt/-en stehen, die im Rahmen des Ehrenamtes angefallen sind. Es werden nur die direkten der abrechnungsfähigen Wegstrecken der Hin- bzw. Rückfahrten zwischen der Wohnung und dem Einsatzort abgerechnet.</t>
    </r>
  </si>
  <si>
    <t>Unterschrift Arbeitgeber*in</t>
  </si>
  <si>
    <t>Unterschrift Mitarbeiter*in</t>
  </si>
  <si>
    <t>IBAN:</t>
  </si>
  <si>
    <t>BIC:</t>
  </si>
  <si>
    <t>Kreditinstitut:</t>
  </si>
  <si>
    <t>Reisekosten insgesamt:</t>
  </si>
  <si>
    <t>Zur Zahlung angwiesen:</t>
  </si>
  <si>
    <t>Betrag:</t>
  </si>
  <si>
    <t>Unterschrift des Bewirtschafters</t>
  </si>
  <si>
    <t>(Antrag für steuerfr. Erstattungsbeträge: PKW: 0,30 €/km; Motorrad: 0,20 €/km; Fahrrad: 0,05 €/km)</t>
  </si>
  <si>
    <t>- Fahrten im Auftrag der Einrichtung
- Fahrten im Auftrag von Vereinen oder Verbänden</t>
  </si>
  <si>
    <t>- Diakone in Ausbildung oder Ruhestand
- Priester im Ruhestand
- Ordensangehörige im Dienst des Bistums
- Ordensangehörige im Dienst der Kirchengemeinde</t>
  </si>
  <si>
    <t>Antrag auf Erstattung von Reisekosten - NICHT öffentliche Kassen ab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</si>
</sst>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DM&quot;_-;\-* #,##0.00\ &quot;DM&quot;_-;_-* &quot;-&quot;??\ &quot;DM&quot;_-;_-@_-"/>
    <numFmt numFmtId="166" formatCode="_-* #,##0.00\ [$€]_-;\-* #,##0.00\ [$€]_-;_-* &quot;-&quot;??\ [$€]_-;_-@_-"/>
    <numFmt numFmtId="167" formatCode="#,##0.00\ [$€-1];\-#,##0.00\ [$€-1]"/>
    <numFmt numFmtId="168" formatCode="#,##0.00\ &quot;€&quot;"/>
    <numFmt numFmtId="169" formatCode="_-* #,##0.00\ [$€-1]_-;\-* #,##0.00\ [$€-1]_-;_-* &quot;-&quot;??\ [$€-1]_-;_-@_-"/>
    <numFmt numFmtId="170" formatCode="_-* #,##0.00\ [$€-407]_-;\-* #,##0.00\ [$€-407]_-;_-* &quot;-&quot;??\ [$€-407]_-;_-@_-"/>
    <numFmt numFmtId="171" formatCode="#.00\ &quot;km&quot;"/>
    <numFmt numFmtId="172" formatCode="#.0\ &quot;km&quot;"/>
    <numFmt numFmtId="173" formatCode="#,##0.00\ [$€-407];\-#,##0.00\ [$€-407]"/>
    <numFmt numFmtId="174" formatCode="#,##0.00\ _€"/>
  </numFmts>
  <fonts count="25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name val="Syntax LT Pro"/>
      <family val="2"/>
    </font>
    <font>
      <b/>
      <sz val="10"/>
      <name val="Syntax LT Pro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rgb="FFEBF1DE"/>
      <name val="Arial"/>
      <family val="2"/>
    </font>
    <font>
      <sz val="10"/>
      <color rgb="FFEBF1DE"/>
      <name val="Arial"/>
      <family val="2"/>
    </font>
    <font>
      <sz val="5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169" fontId="6" fillId="0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20" xfId="0" applyBorder="1"/>
    <xf numFmtId="1" fontId="0" fillId="0" borderId="20" xfId="0" applyNumberFormat="1" applyBorder="1"/>
    <xf numFmtId="0" fontId="0" fillId="2" borderId="20" xfId="0" applyFill="1" applyBorder="1"/>
    <xf numFmtId="168" fontId="0" fillId="0" borderId="20" xfId="0" applyNumberFormat="1" applyBorder="1"/>
    <xf numFmtId="167" fontId="0" fillId="0" borderId="20" xfId="1" applyNumberFormat="1" applyFont="1" applyBorder="1"/>
    <xf numFmtId="0" fontId="0" fillId="0" borderId="19" xfId="0" applyBorder="1"/>
    <xf numFmtId="1" fontId="0" fillId="2" borderId="19" xfId="0" applyNumberFormat="1" applyFill="1" applyBorder="1"/>
    <xf numFmtId="0" fontId="0" fillId="2" borderId="19" xfId="0" applyFill="1" applyBorder="1"/>
    <xf numFmtId="2" fontId="0" fillId="0" borderId="19" xfId="0" applyNumberFormat="1" applyBorder="1"/>
    <xf numFmtId="168" fontId="0" fillId="0" borderId="19" xfId="0" applyNumberFormat="1" applyBorder="1"/>
    <xf numFmtId="167" fontId="0" fillId="0" borderId="19" xfId="1" applyNumberFormat="1" applyFont="1" applyBorder="1"/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0" fillId="3" borderId="0" xfId="0" applyFont="1" applyFill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17" fillId="4" borderId="20" xfId="0" applyFont="1" applyFill="1" applyBorder="1" applyAlignment="1" applyProtection="1">
      <alignment horizontal="left" vertical="center" wrapText="1"/>
      <protection locked="0"/>
    </xf>
    <xf numFmtId="0" fontId="17" fillId="4" borderId="20" xfId="0" applyFont="1" applyFill="1" applyBorder="1" applyAlignment="1" applyProtection="1">
      <alignment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74" fontId="17" fillId="4" borderId="26" xfId="0" applyNumberFormat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14" fontId="17" fillId="4" borderId="27" xfId="0" applyNumberFormat="1" applyFont="1" applyFill="1" applyBorder="1" applyAlignment="1" applyProtection="1">
      <alignment vertical="center" wrapText="1"/>
      <protection locked="0"/>
    </xf>
    <xf numFmtId="14" fontId="17" fillId="4" borderId="28" xfId="0" applyNumberFormat="1" applyFont="1" applyFill="1" applyBorder="1" applyAlignment="1" applyProtection="1">
      <alignment vertical="center" wrapText="1"/>
      <protection locked="0"/>
    </xf>
    <xf numFmtId="170" fontId="0" fillId="0" borderId="0" xfId="0" applyNumberFormat="1"/>
    <xf numFmtId="172" fontId="17" fillId="4" borderId="20" xfId="0" applyNumberFormat="1" applyFont="1" applyFill="1" applyBorder="1" applyAlignment="1" applyProtection="1">
      <alignment vertical="center" wrapText="1"/>
      <protection locked="0"/>
    </xf>
    <xf numFmtId="172" fontId="17" fillId="4" borderId="1" xfId="0" applyNumberFormat="1" applyFont="1" applyFill="1" applyBorder="1" applyAlignment="1" applyProtection="1">
      <alignment vertical="center" wrapText="1"/>
      <protection locked="0"/>
    </xf>
    <xf numFmtId="170" fontId="17" fillId="0" borderId="18" xfId="0" applyNumberFormat="1" applyFont="1" applyBorder="1" applyAlignment="1" applyProtection="1">
      <alignment vertical="center" wrapText="1"/>
      <protection hidden="1"/>
    </xf>
    <xf numFmtId="173" fontId="17" fillId="4" borderId="23" xfId="0" applyNumberFormat="1" applyFont="1" applyFill="1" applyBorder="1" applyAlignment="1" applyProtection="1">
      <alignment vertical="center" wrapText="1"/>
      <protection locked="0" hidden="1"/>
    </xf>
    <xf numFmtId="168" fontId="17" fillId="0" borderId="1" xfId="0" applyNumberFormat="1" applyFont="1" applyBorder="1" applyAlignment="1" applyProtection="1">
      <alignment vertical="center"/>
      <protection hidden="1"/>
    </xf>
    <xf numFmtId="173" fontId="17" fillId="4" borderId="17" xfId="0" applyNumberFormat="1" applyFont="1" applyFill="1" applyBorder="1" applyAlignment="1" applyProtection="1">
      <alignment vertical="center" wrapText="1"/>
      <protection locked="0" hidden="1"/>
    </xf>
    <xf numFmtId="168" fontId="16" fillId="0" borderId="2" xfId="0" applyNumberFormat="1" applyFont="1" applyBorder="1" applyAlignment="1" applyProtection="1">
      <alignment vertical="center" wrapText="1"/>
      <protection hidden="1"/>
    </xf>
    <xf numFmtId="168" fontId="16" fillId="0" borderId="4" xfId="0" applyNumberFormat="1" applyFont="1" applyBorder="1" applyAlignment="1" applyProtection="1">
      <alignment horizontal="right" vertical="center" wrapText="1"/>
      <protection hidden="1"/>
    </xf>
    <xf numFmtId="171" fontId="16" fillId="0" borderId="2" xfId="0" applyNumberFormat="1" applyFont="1" applyBorder="1" applyAlignment="1" applyProtection="1">
      <alignment vertical="center" wrapText="1"/>
      <protection hidden="1"/>
    </xf>
    <xf numFmtId="173" fontId="17" fillId="0" borderId="18" xfId="2" applyNumberFormat="1" applyFont="1" applyBorder="1" applyAlignment="1" applyProtection="1">
      <alignment vertical="center" wrapText="1"/>
      <protection hidden="1"/>
    </xf>
    <xf numFmtId="0" fontId="18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0" fillId="0" borderId="8" xfId="0" applyFont="1" applyBorder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0" fillId="0" borderId="16" xfId="0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 applyProtection="1">
      <alignment horizontal="center" vertical="top" wrapText="1"/>
      <protection locked="0"/>
    </xf>
    <xf numFmtId="0" fontId="22" fillId="5" borderId="1" xfId="0" applyFont="1" applyFill="1" applyBorder="1" applyAlignment="1" applyProtection="1">
      <alignment horizontal="center" wrapText="1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2" fillId="5" borderId="16" xfId="0" applyFont="1" applyFill="1" applyBorder="1" applyAlignment="1" applyProtection="1">
      <alignment horizontal="center" wrapText="1"/>
      <protection locked="0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wrapText="1"/>
    </xf>
    <xf numFmtId="0" fontId="21" fillId="5" borderId="16" xfId="0" applyFont="1" applyFill="1" applyBorder="1" applyAlignment="1" applyProtection="1">
      <alignment horizontal="center" vertical="top" wrapText="1"/>
      <protection locked="0"/>
    </xf>
    <xf numFmtId="0" fontId="21" fillId="5" borderId="17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5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5" borderId="16" xfId="0" applyFont="1" applyFill="1" applyBorder="1" applyAlignment="1" applyProtection="1">
      <alignment horizontal="left" vertical="center" wrapText="1"/>
      <protection locked="0"/>
    </xf>
    <xf numFmtId="0" fontId="12" fillId="5" borderId="15" xfId="0" applyFont="1" applyFill="1" applyBorder="1" applyAlignment="1" applyProtection="1">
      <alignment horizontal="left" vertical="center" wrapText="1"/>
      <protection locked="0"/>
    </xf>
    <xf numFmtId="0" fontId="12" fillId="5" borderId="17" xfId="0" applyFont="1" applyFill="1" applyBorder="1" applyAlignment="1" applyProtection="1">
      <alignment horizontal="left" vertical="center" wrapText="1"/>
      <protection locked="0"/>
    </xf>
    <xf numFmtId="0" fontId="10" fillId="5" borderId="0" xfId="0" applyFont="1" applyFill="1" applyAlignment="1" applyProtection="1">
      <alignment horizontal="left" vertical="center" wrapText="1"/>
      <protection locked="0"/>
    </xf>
    <xf numFmtId="0" fontId="10" fillId="5" borderId="12" xfId="0" applyFont="1" applyFill="1" applyBorder="1" applyAlignment="1" applyProtection="1">
      <alignment horizontal="left" vertical="center" wrapText="1"/>
      <protection locked="0"/>
    </xf>
    <xf numFmtId="0" fontId="10" fillId="5" borderId="0" xfId="0" applyFont="1" applyFill="1" applyAlignment="1" applyProtection="1">
      <alignment horizontal="center" vertical="center" wrapText="1"/>
      <protection locked="0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31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7" fontId="2" fillId="0" borderId="0" xfId="0" applyNumberFormat="1" applyFont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70" fontId="0" fillId="0" borderId="1" xfId="0" applyNumberForma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EBF1DE"/>
      <color rgb="FFFF4343"/>
      <color rgb="FF2FC9FF"/>
      <color rgb="FF00D661"/>
      <color rgb="FF000000"/>
      <color rgb="FFC4F2F2"/>
      <color rgb="FF00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A$6" lockText="1" noThreeD="1"/>
</file>

<file path=xl/ctrlProps/ctrlProp2.xml><?xml version="1.0" encoding="utf-8"?>
<formControlPr xmlns="http://schemas.microsoft.com/office/spreadsheetml/2009/9/main" objectType="CheckBox" fmlaLink="$A$5" lockText="1" noThreeD="1"/>
</file>

<file path=xl/ctrlProps/ctrlProp3.xml><?xml version="1.0" encoding="utf-8"?>
<formControlPr xmlns="http://schemas.microsoft.com/office/spreadsheetml/2009/9/main" objectType="CheckBox" fmlaLink="$A$8" lockText="1" noThreeD="1"/>
</file>

<file path=xl/ctrlProps/ctrlProp4.xml><?xml version="1.0" encoding="utf-8"?>
<formControlPr xmlns="http://schemas.microsoft.com/office/spreadsheetml/2009/9/main" objectType="CheckBox" fmlaLink="$A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5</xdr:row>
          <xdr:rowOff>85725</xdr:rowOff>
        </xdr:from>
        <xdr:to>
          <xdr:col>1</xdr:col>
          <xdr:colOff>219075</xdr:colOff>
          <xdr:row>5</xdr:row>
          <xdr:rowOff>381000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4</xdr:row>
          <xdr:rowOff>200025</xdr:rowOff>
        </xdr:from>
        <xdr:to>
          <xdr:col>1</xdr:col>
          <xdr:colOff>219075</xdr:colOff>
          <xdr:row>4</xdr:row>
          <xdr:rowOff>523875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7</xdr:row>
          <xdr:rowOff>133350</xdr:rowOff>
        </xdr:from>
        <xdr:to>
          <xdr:col>1</xdr:col>
          <xdr:colOff>219075</xdr:colOff>
          <xdr:row>7</xdr:row>
          <xdr:rowOff>342900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8</xdr:row>
          <xdr:rowOff>95250</xdr:rowOff>
        </xdr:from>
        <xdr:to>
          <xdr:col>1</xdr:col>
          <xdr:colOff>219075</xdr:colOff>
          <xdr:row>8</xdr:row>
          <xdr:rowOff>304800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EED0-1979-4968-91B3-97D584318A56}">
  <sheetPr codeName="Tabelle1">
    <pageSetUpPr fitToPage="1"/>
  </sheetPr>
  <dimension ref="A1:P46"/>
  <sheetViews>
    <sheetView showGridLines="0" tabSelected="1" zoomScaleNormal="100" workbookViewId="0">
      <selection activeCell="B12" sqref="B12:K12"/>
    </sheetView>
  </sheetViews>
  <sheetFormatPr baseColWidth="10" defaultColWidth="11.42578125" defaultRowHeight="14.25"/>
  <cols>
    <col min="1" max="1" width="24" style="29" customWidth="1"/>
    <col min="2" max="2" width="7.7109375" style="29" customWidth="1"/>
    <col min="3" max="3" width="24" style="29" customWidth="1"/>
    <col min="4" max="4" width="16.28515625" style="29" customWidth="1"/>
    <col min="5" max="5" width="7.28515625" style="29" customWidth="1"/>
    <col min="6" max="6" width="16.5703125" style="29" customWidth="1"/>
    <col min="7" max="7" width="0.140625" style="29" hidden="1" customWidth="1"/>
    <col min="8" max="10" width="11.42578125" style="29" hidden="1" customWidth="1"/>
    <col min="11" max="11" width="8.42578125" style="29" customWidth="1"/>
    <col min="12" max="16384" width="11.42578125" style="29"/>
  </cols>
  <sheetData>
    <row r="1" spans="1:11" s="25" customFormat="1" ht="29.25" customHeight="1">
      <c r="A1" s="93" t="s">
        <v>71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25" customFormat="1" ht="4.5" customHeight="1">
      <c r="A2" s="59"/>
      <c r="B2" s="59"/>
      <c r="C2" s="59"/>
      <c r="D2" s="60"/>
      <c r="E2" s="60"/>
      <c r="F2" s="60"/>
    </row>
    <row r="3" spans="1:11" s="25" customFormat="1" ht="18.75" customHeight="1">
      <c r="A3" s="97" t="s">
        <v>68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s="25" customFormat="1" ht="9.6" customHeight="1">
      <c r="A4" s="34"/>
      <c r="B4" s="32"/>
      <c r="C4" s="32"/>
      <c r="D4" s="96"/>
      <c r="E4" s="96"/>
      <c r="F4" s="31"/>
    </row>
    <row r="5" spans="1:11" s="25" customFormat="1" ht="55.5" customHeight="1">
      <c r="A5" s="98" t="b">
        <v>0</v>
      </c>
      <c r="B5" s="99"/>
      <c r="C5" s="91" t="s">
        <v>70</v>
      </c>
      <c r="D5" s="92"/>
      <c r="E5" s="92"/>
      <c r="F5" s="92"/>
      <c r="G5" s="92"/>
      <c r="H5" s="92"/>
      <c r="I5" s="92"/>
      <c r="J5" s="92"/>
      <c r="K5" s="92"/>
    </row>
    <row r="6" spans="1:11" s="25" customFormat="1" ht="42.75" customHeight="1">
      <c r="A6" s="81" t="b">
        <v>0</v>
      </c>
      <c r="B6" s="87"/>
      <c r="C6" s="91" t="s">
        <v>55</v>
      </c>
      <c r="D6" s="92"/>
      <c r="E6" s="92"/>
      <c r="F6" s="92"/>
      <c r="G6" s="92"/>
      <c r="H6" s="92"/>
      <c r="I6" s="92"/>
      <c r="J6" s="92"/>
      <c r="K6" s="92"/>
    </row>
    <row r="7" spans="1:11" s="25" customFormat="1" ht="21.6" customHeight="1">
      <c r="A7" s="88" t="s">
        <v>42</v>
      </c>
      <c r="B7" s="89"/>
      <c r="C7" s="89"/>
      <c r="D7" s="89"/>
      <c r="E7" s="89"/>
      <c r="F7" s="89"/>
      <c r="G7" s="89"/>
      <c r="H7" s="89"/>
      <c r="I7" s="89"/>
      <c r="J7" s="89"/>
      <c r="K7" s="90"/>
    </row>
    <row r="8" spans="1:11" s="25" customFormat="1" ht="39.950000000000003" customHeight="1">
      <c r="A8" s="81" t="b">
        <v>0</v>
      </c>
      <c r="B8" s="87"/>
      <c r="C8" s="91" t="s">
        <v>69</v>
      </c>
      <c r="D8" s="92"/>
      <c r="E8" s="92"/>
      <c r="F8" s="92"/>
      <c r="G8" s="92"/>
      <c r="H8" s="92"/>
      <c r="I8" s="92"/>
      <c r="J8" s="92"/>
      <c r="K8" s="92"/>
    </row>
    <row r="9" spans="1:11" s="25" customFormat="1" ht="27.95" customHeight="1">
      <c r="A9" s="81" t="b">
        <v>0</v>
      </c>
      <c r="B9" s="82"/>
      <c r="C9" s="91" t="s">
        <v>56</v>
      </c>
      <c r="D9" s="92"/>
      <c r="E9" s="92"/>
      <c r="F9" s="92"/>
      <c r="G9" s="92"/>
      <c r="H9" s="92"/>
      <c r="I9" s="92"/>
      <c r="J9" s="92"/>
      <c r="K9" s="92"/>
    </row>
    <row r="10" spans="1:11" s="25" customFormat="1" ht="28.5" customHeight="1">
      <c r="A10" s="77"/>
      <c r="B10" s="78"/>
      <c r="C10" s="79" t="str">
        <f>IF(AND(A5=TRUE,A8=TRUE),"Auszahlung durch Einrichtung 
KEINE Versteuerung",IF(AND(A6=TRUE,A8=TRUE),"Auszahlung durch Einrichtung
KEINE Versteuerung",IF(AND(A5=TRUE,A9=TRUE),"Auszahlung durch Bistum
KEINE Versteuerung",IF(AND(A6=TRUE,A9=TRUE),"Auszahlung durch Bistum
KEINE Versteuerung","Bitte nur zwei Felder ankreuzen"))))</f>
        <v>Bitte nur zwei Felder ankreuzen</v>
      </c>
      <c r="D10" s="79"/>
      <c r="E10" s="79"/>
      <c r="F10" s="79"/>
      <c r="G10" s="79"/>
      <c r="H10" s="79"/>
      <c r="I10" s="79"/>
      <c r="J10" s="79"/>
      <c r="K10" s="80"/>
    </row>
    <row r="11" spans="1:11" s="25" customFormat="1" ht="12.75" customHeight="1">
      <c r="A11" s="85"/>
      <c r="B11" s="86"/>
      <c r="C11" s="86"/>
      <c r="D11" s="86"/>
      <c r="E11" s="86"/>
      <c r="F11" s="86"/>
    </row>
    <row r="12" spans="1:11" s="25" customFormat="1" ht="20.100000000000001" customHeight="1">
      <c r="A12" s="33" t="s">
        <v>19</v>
      </c>
      <c r="B12" s="83"/>
      <c r="C12" s="83"/>
      <c r="D12" s="83"/>
      <c r="E12" s="83"/>
      <c r="F12" s="83"/>
      <c r="G12" s="84"/>
      <c r="H12" s="84"/>
      <c r="I12" s="84"/>
      <c r="J12" s="84"/>
      <c r="K12" s="84"/>
    </row>
    <row r="13" spans="1:11" s="25" customFormat="1" ht="20.100000000000001" customHeight="1">
      <c r="A13" s="33" t="s">
        <v>20</v>
      </c>
      <c r="B13" s="83"/>
      <c r="C13" s="83"/>
      <c r="D13" s="83"/>
      <c r="E13" s="83"/>
      <c r="F13" s="83"/>
      <c r="G13" s="84"/>
      <c r="H13" s="84"/>
      <c r="I13" s="84"/>
      <c r="J13" s="84"/>
      <c r="K13" s="84"/>
    </row>
    <row r="14" spans="1:11" s="25" customFormat="1" ht="8.25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</row>
    <row r="15" spans="1:11" s="25" customFormat="1" ht="20.100000000000001" customHeight="1">
      <c r="A15" s="33" t="s">
        <v>61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10"/>
    </row>
    <row r="16" spans="1:11" s="25" customFormat="1" ht="20.100000000000001" customHeight="1">
      <c r="A16" s="33" t="s">
        <v>62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10"/>
    </row>
    <row r="17" spans="1:16" s="25" customFormat="1" ht="20.100000000000001" customHeight="1">
      <c r="A17" s="33" t="s">
        <v>63</v>
      </c>
      <c r="B17" s="83"/>
      <c r="C17" s="83"/>
      <c r="D17" s="83"/>
      <c r="E17" s="84"/>
      <c r="F17" s="84"/>
      <c r="G17" s="84"/>
      <c r="H17" s="84"/>
      <c r="I17" s="84"/>
      <c r="J17" s="84"/>
      <c r="K17" s="84"/>
    </row>
    <row r="18" spans="1:16" s="25" customFormat="1" ht="9.75" customHeight="1">
      <c r="A18" s="123"/>
      <c r="B18" s="124"/>
      <c r="C18" s="124"/>
      <c r="D18" s="124"/>
      <c r="E18" s="124"/>
      <c r="F18" s="124"/>
      <c r="G18" s="124"/>
      <c r="H18" s="124"/>
      <c r="I18" s="124"/>
      <c r="J18" s="124"/>
      <c r="K18" s="125"/>
    </row>
    <row r="19" spans="1:16" s="25" customFormat="1" ht="32.25" customHeight="1">
      <c r="A19" s="36" t="s">
        <v>64</v>
      </c>
      <c r="B19" s="101" t="e">
        <f>#REF!+'Reisekosten unter 8 Stunden'!$J$36</f>
        <v>#REF!</v>
      </c>
      <c r="C19" s="101"/>
      <c r="D19" s="101"/>
      <c r="E19" s="101"/>
      <c r="F19" s="101"/>
      <c r="G19" s="102"/>
      <c r="H19" s="102"/>
      <c r="I19" s="102"/>
      <c r="J19" s="102"/>
      <c r="K19" s="102"/>
    </row>
    <row r="20" spans="1:16" s="25" customFormat="1" ht="7.5" customHeight="1">
      <c r="B20" s="26"/>
      <c r="C20" s="26"/>
      <c r="D20" s="26"/>
      <c r="E20" s="26"/>
      <c r="F20" s="26"/>
    </row>
    <row r="21" spans="1:16" s="25" customFormat="1" ht="3" customHeight="1"/>
    <row r="22" spans="1:16" s="25" customFormat="1" ht="18" customHeight="1">
      <c r="A22" s="25" t="s">
        <v>21</v>
      </c>
    </row>
    <row r="23" spans="1:16" s="25" customFormat="1" ht="18" customHeight="1">
      <c r="A23" s="83"/>
      <c r="B23" s="83"/>
      <c r="C23" s="83"/>
      <c r="D23" s="83"/>
      <c r="E23" s="83"/>
      <c r="F23" s="83"/>
      <c r="G23" s="84"/>
      <c r="H23" s="84"/>
      <c r="I23" s="84"/>
      <c r="J23" s="84"/>
      <c r="K23" s="84"/>
    </row>
    <row r="24" spans="1:16" s="25" customFormat="1" ht="15.75" customHeight="1">
      <c r="A24" s="83"/>
      <c r="B24" s="83"/>
      <c r="C24" s="83"/>
      <c r="D24" s="83"/>
      <c r="E24" s="83"/>
      <c r="F24" s="83"/>
      <c r="G24" s="84"/>
      <c r="H24" s="84"/>
      <c r="I24" s="84"/>
      <c r="J24" s="84"/>
      <c r="K24" s="84"/>
    </row>
    <row r="25" spans="1:16" s="25" customFormat="1" ht="14.25" customHeight="1">
      <c r="A25" s="83"/>
      <c r="B25" s="83"/>
      <c r="C25" s="83"/>
      <c r="D25" s="83"/>
      <c r="E25" s="83"/>
      <c r="F25" s="83"/>
      <c r="G25" s="84"/>
      <c r="H25" s="84"/>
      <c r="I25" s="84"/>
      <c r="J25" s="84"/>
      <c r="K25" s="84"/>
    </row>
    <row r="26" spans="1:16" s="25" customFormat="1" ht="14.25" customHeight="1">
      <c r="A26" s="27"/>
      <c r="B26" s="27"/>
      <c r="C26" s="27"/>
      <c r="D26" s="27"/>
      <c r="E26" s="27"/>
      <c r="F26" s="27"/>
      <c r="G26" s="75"/>
      <c r="H26" s="75"/>
      <c r="I26" s="75"/>
      <c r="J26" s="75"/>
      <c r="K26" s="75"/>
    </row>
    <row r="27" spans="1:16" s="25" customFormat="1" ht="74.25" customHeight="1">
      <c r="A27" s="121" t="s">
        <v>58</v>
      </c>
      <c r="B27" s="121"/>
      <c r="C27" s="121"/>
      <c r="D27" s="121"/>
      <c r="E27" s="121"/>
      <c r="F27" s="121"/>
      <c r="G27" s="122"/>
      <c r="H27" s="122"/>
      <c r="I27" s="122"/>
      <c r="J27" s="122"/>
      <c r="K27" s="122"/>
    </row>
    <row r="28" spans="1:16" s="25" customFormat="1">
      <c r="A28" s="27"/>
      <c r="B28" s="27"/>
      <c r="D28" s="28"/>
      <c r="E28" s="28"/>
    </row>
    <row r="29" spans="1:16" s="23" customFormat="1" ht="12.95" customHeight="1">
      <c r="A29" s="111"/>
      <c r="B29" s="111"/>
      <c r="C29" s="75"/>
      <c r="D29" s="113"/>
      <c r="E29" s="113"/>
      <c r="F29" s="113"/>
      <c r="G29" s="113"/>
      <c r="H29" s="113"/>
      <c r="I29" s="113"/>
      <c r="J29" s="113"/>
      <c r="K29" s="113"/>
    </row>
    <row r="30" spans="1:16" s="23" customFormat="1" ht="10.5" customHeight="1">
      <c r="A30" s="111"/>
      <c r="B30" s="111"/>
      <c r="C30" s="75"/>
      <c r="D30" s="113"/>
      <c r="E30" s="113"/>
      <c r="F30" s="113"/>
      <c r="G30" s="113"/>
      <c r="H30" s="113"/>
      <c r="I30" s="113"/>
      <c r="J30" s="113"/>
      <c r="K30" s="113"/>
    </row>
    <row r="31" spans="1:16" s="23" customFormat="1" ht="12.95" customHeight="1">
      <c r="A31" s="112"/>
      <c r="B31" s="112"/>
      <c r="C31" s="75"/>
      <c r="D31" s="114"/>
      <c r="E31" s="114"/>
      <c r="F31" s="114"/>
      <c r="G31" s="114"/>
      <c r="H31" s="114"/>
      <c r="I31" s="114"/>
      <c r="J31" s="114"/>
      <c r="K31" s="114"/>
      <c r="P31" s="35"/>
    </row>
    <row r="32" spans="1:16" s="23" customFormat="1" ht="12.95" customHeight="1">
      <c r="A32" s="23" t="s">
        <v>17</v>
      </c>
      <c r="D32" s="115" t="s">
        <v>60</v>
      </c>
      <c r="E32" s="115"/>
      <c r="F32" s="115"/>
      <c r="G32" s="115"/>
      <c r="H32" s="115"/>
      <c r="I32" s="115"/>
      <c r="J32" s="115"/>
      <c r="K32" s="115"/>
    </row>
    <row r="33" spans="1:11" s="23" customFormat="1" ht="6.6" customHeight="1" thickBot="1">
      <c r="A33" s="24"/>
      <c r="B33" s="24"/>
      <c r="C33" s="24"/>
      <c r="D33" s="24"/>
      <c r="E33" s="61"/>
      <c r="F33" s="61"/>
      <c r="G33" s="61"/>
      <c r="H33" s="61"/>
      <c r="I33" s="61"/>
      <c r="J33" s="61"/>
      <c r="K33" s="61"/>
    </row>
    <row r="34" spans="1:11" s="23" customFormat="1" ht="6.6" customHeight="1"/>
    <row r="35" spans="1:11" s="23" customFormat="1" ht="27" customHeight="1">
      <c r="A35" s="116" t="s">
        <v>57</v>
      </c>
      <c r="B35" s="116"/>
      <c r="C35" s="76"/>
      <c r="D35" s="117" t="s">
        <v>65</v>
      </c>
      <c r="E35" s="118"/>
      <c r="F35" s="118"/>
      <c r="G35" s="118"/>
      <c r="H35" s="118"/>
      <c r="I35" s="118"/>
      <c r="J35" s="118"/>
      <c r="K35" s="119"/>
    </row>
    <row r="36" spans="1:11" s="25" customFormat="1" ht="9.75" customHeight="1">
      <c r="A36" s="111"/>
      <c r="B36" s="111"/>
      <c r="C36" s="75"/>
      <c r="D36" s="64"/>
      <c r="E36" s="23"/>
      <c r="F36" s="23"/>
      <c r="G36" s="23"/>
      <c r="H36" s="23"/>
      <c r="I36" s="23"/>
      <c r="J36" s="23"/>
      <c r="K36" s="65"/>
    </row>
    <row r="37" spans="1:11" s="23" customFormat="1" ht="19.5" customHeight="1">
      <c r="A37" s="111"/>
      <c r="B37" s="111"/>
      <c r="C37" s="75"/>
      <c r="D37" s="64" t="s">
        <v>66</v>
      </c>
      <c r="E37" s="120"/>
      <c r="F37" s="120"/>
      <c r="K37" s="65"/>
    </row>
    <row r="38" spans="1:11" s="23" customFormat="1" ht="12.95" customHeight="1">
      <c r="A38" s="112"/>
      <c r="B38" s="112"/>
      <c r="C38" s="75"/>
      <c r="D38" s="64"/>
      <c r="K38" s="65"/>
    </row>
    <row r="39" spans="1:11" s="23" customFormat="1" ht="22.5" customHeight="1">
      <c r="A39" s="23" t="s">
        <v>59</v>
      </c>
      <c r="D39" s="64" t="s">
        <v>35</v>
      </c>
      <c r="E39" s="63"/>
      <c r="F39" s="63"/>
      <c r="K39" s="65"/>
    </row>
    <row r="40" spans="1:11" s="23" customFormat="1" ht="5.0999999999999996" customHeight="1">
      <c r="D40" s="66"/>
      <c r="E40" s="62"/>
      <c r="F40" s="62"/>
      <c r="K40" s="65"/>
    </row>
    <row r="41" spans="1:11" s="30" customFormat="1" ht="6.75" customHeight="1">
      <c r="D41" s="67"/>
      <c r="E41" s="100"/>
      <c r="F41" s="100"/>
      <c r="K41" s="68"/>
    </row>
    <row r="42" spans="1:11" s="30" customFormat="1" ht="20.25" customHeight="1">
      <c r="D42" s="69" t="s">
        <v>34</v>
      </c>
      <c r="E42" s="106"/>
      <c r="F42" s="106"/>
      <c r="K42" s="68"/>
    </row>
    <row r="43" spans="1:11">
      <c r="D43" s="70"/>
      <c r="K43" s="71"/>
    </row>
    <row r="44" spans="1:11" ht="3.75" customHeight="1">
      <c r="D44" s="70"/>
      <c r="K44" s="71"/>
    </row>
    <row r="45" spans="1:11">
      <c r="D45" s="72"/>
      <c r="F45" s="94"/>
      <c r="G45" s="94"/>
      <c r="H45" s="94"/>
      <c r="I45" s="94"/>
      <c r="J45" s="94"/>
      <c r="K45" s="95"/>
    </row>
    <row r="46" spans="1:11" ht="14.25" customHeight="1">
      <c r="D46" s="74" t="s">
        <v>17</v>
      </c>
      <c r="E46" s="73"/>
      <c r="F46" s="103" t="s">
        <v>67</v>
      </c>
      <c r="G46" s="104"/>
      <c r="H46" s="104"/>
      <c r="I46" s="104"/>
      <c r="J46" s="104"/>
      <c r="K46" s="105"/>
    </row>
  </sheetData>
  <sheetProtection algorithmName="SHA-512" hashValue="+yqoo0BpMFsIQZUUgm9xP5xsS1Q2V4+Z9VMkkZMF9d2eO8rvhXhGQdgw6ts47sdXQTW+QAtFewiVcDmGQGzfdA==" saltValue="63wOSNxT3o+vy//axYylqQ==" spinCount="100000" sheet="1" selectLockedCells="1"/>
  <mergeCells count="36">
    <mergeCell ref="F46:K46"/>
    <mergeCell ref="E42:F42"/>
    <mergeCell ref="A14:K14"/>
    <mergeCell ref="B15:K15"/>
    <mergeCell ref="B16:K16"/>
    <mergeCell ref="A29:B31"/>
    <mergeCell ref="A36:B38"/>
    <mergeCell ref="D29:K31"/>
    <mergeCell ref="D32:K32"/>
    <mergeCell ref="A35:B35"/>
    <mergeCell ref="D35:K35"/>
    <mergeCell ref="E37:F37"/>
    <mergeCell ref="A27:K27"/>
    <mergeCell ref="A18:K18"/>
    <mergeCell ref="A23:K25"/>
    <mergeCell ref="A8:B8"/>
    <mergeCell ref="A7:K7"/>
    <mergeCell ref="C8:K8"/>
    <mergeCell ref="A1:K1"/>
    <mergeCell ref="F45:K45"/>
    <mergeCell ref="A6:B6"/>
    <mergeCell ref="C5:K5"/>
    <mergeCell ref="C6:K6"/>
    <mergeCell ref="D4:E4"/>
    <mergeCell ref="A3:K3"/>
    <mergeCell ref="A5:B5"/>
    <mergeCell ref="B12:K12"/>
    <mergeCell ref="B13:K13"/>
    <mergeCell ref="E41:F41"/>
    <mergeCell ref="B19:K19"/>
    <mergeCell ref="C9:K9"/>
    <mergeCell ref="A10:B10"/>
    <mergeCell ref="C10:K10"/>
    <mergeCell ref="A9:B9"/>
    <mergeCell ref="B17:K17"/>
    <mergeCell ref="A11:F11"/>
  </mergeCells>
  <pageMargins left="0.43307086614173229" right="0.43307086614173229" top="0.27559055118110237" bottom="0.74803149606299213" header="0.31496062992125984" footer="0.31496062992125984"/>
  <pageSetup paperSize="9" scale="92" orientation="portrait" r:id="rId1"/>
  <headerFooter>
    <oddHeader>&amp;R&amp;8Stand: August 2024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0</xdr:col>
                    <xdr:colOff>628650</xdr:colOff>
                    <xdr:row>5</xdr:row>
                    <xdr:rowOff>85725</xdr:rowOff>
                  </from>
                  <to>
                    <xdr:col>1</xdr:col>
                    <xdr:colOff>219075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 altText="">
                <anchor moveWithCells="1">
                  <from>
                    <xdr:col>0</xdr:col>
                    <xdr:colOff>628650</xdr:colOff>
                    <xdr:row>4</xdr:row>
                    <xdr:rowOff>200025</xdr:rowOff>
                  </from>
                  <to>
                    <xdr:col>1</xdr:col>
                    <xdr:colOff>219075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0</xdr:col>
                    <xdr:colOff>628650</xdr:colOff>
                    <xdr:row>7</xdr:row>
                    <xdr:rowOff>133350</xdr:rowOff>
                  </from>
                  <to>
                    <xdr:col>1</xdr:col>
                    <xdr:colOff>219075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0</xdr:col>
                    <xdr:colOff>628650</xdr:colOff>
                    <xdr:row>8</xdr:row>
                    <xdr:rowOff>95250</xdr:rowOff>
                  </from>
                  <to>
                    <xdr:col>1</xdr:col>
                    <xdr:colOff>219075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36807-83EC-4F45-867D-39FE5A90B12E}">
  <sheetPr codeName="Tabelle2">
    <tabColor rgb="FF2FC9FF"/>
    <pageSetUpPr fitToPage="1"/>
  </sheetPr>
  <dimension ref="A1:X36"/>
  <sheetViews>
    <sheetView zoomScaleNormal="100" workbookViewId="0">
      <selection activeCell="E25" sqref="E25"/>
    </sheetView>
  </sheetViews>
  <sheetFormatPr baseColWidth="10" defaultRowHeight="12.75"/>
  <cols>
    <col min="2" max="3" width="20.7109375" customWidth="1"/>
    <col min="4" max="4" width="28" customWidth="1"/>
    <col min="5" max="5" width="8.42578125" bestFit="1" customWidth="1"/>
    <col min="6" max="6" width="8.7109375" bestFit="1" customWidth="1"/>
    <col min="7" max="7" width="8.7109375" hidden="1" customWidth="1"/>
    <col min="8" max="8" width="11.42578125" hidden="1" customWidth="1"/>
    <col min="9" max="9" width="8" customWidth="1"/>
    <col min="10" max="10" width="10.28515625" style="45" customWidth="1"/>
  </cols>
  <sheetData>
    <row r="1" spans="1:24" s="1" customFormat="1">
      <c r="A1" s="3" t="s">
        <v>54</v>
      </c>
      <c r="V1" s="1" t="s">
        <v>52</v>
      </c>
      <c r="W1" s="126">
        <v>45292</v>
      </c>
      <c r="X1" s="126"/>
    </row>
    <row r="2" spans="1:24" ht="13.5" thickBot="1"/>
    <row r="3" spans="1:24" ht="22.5" customHeight="1">
      <c r="A3" s="131" t="s">
        <v>43</v>
      </c>
      <c r="B3" s="133" t="s">
        <v>44</v>
      </c>
      <c r="C3" s="133"/>
      <c r="D3" s="134" t="s">
        <v>45</v>
      </c>
      <c r="E3" s="133" t="s">
        <v>36</v>
      </c>
      <c r="F3" s="137" t="s">
        <v>46</v>
      </c>
      <c r="G3" s="42"/>
      <c r="H3" s="141" t="s">
        <v>53</v>
      </c>
      <c r="I3" s="139" t="s">
        <v>47</v>
      </c>
      <c r="J3" s="127" t="s">
        <v>48</v>
      </c>
    </row>
    <row r="4" spans="1:24" ht="22.5" customHeight="1" thickBot="1">
      <c r="A4" s="132"/>
      <c r="B4" s="41" t="s">
        <v>49</v>
      </c>
      <c r="C4" s="41" t="s">
        <v>50</v>
      </c>
      <c r="D4" s="135"/>
      <c r="E4" s="136"/>
      <c r="F4" s="138"/>
      <c r="G4" s="43"/>
      <c r="H4" s="142"/>
      <c r="I4" s="140"/>
      <c r="J4" s="128"/>
    </row>
    <row r="5" spans="1:24">
      <c r="A5" s="46"/>
      <c r="B5" s="39"/>
      <c r="C5" s="39"/>
      <c r="D5" s="40"/>
      <c r="E5" s="40"/>
      <c r="F5" s="49"/>
      <c r="G5" s="44">
        <f>SUMIF(Tagegeldhöhe!$A$9:$A$11,'Reisekosten unter 8 Stunden'!E5,Tagegeldhöhe!$C$9:$D$11)*'Reisekosten unter 8 Stunden'!F5</f>
        <v>0</v>
      </c>
      <c r="H5" s="58" t="str">
        <f>IF('Reisekosten unter 8 Stunden'!E5=Tagegeldhöhe!$A$9,'Reisekosten unter 8 Stunden'!F5*Tagegeldhöhe!$B$9,IF(E5=Tagegeldhöhe!$A$10,'Reisekosten unter 8 Stunden'!F5*Tagegeldhöhe!$B$10,IF(E5=Tagegeldhöhe!$A$11,'Reisekosten unter 8 Stunden'!F5*Tagegeldhöhe!$B$11,"")))</f>
        <v/>
      </c>
      <c r="I5" s="52"/>
      <c r="J5" s="53">
        <f>IF(A5="",0,IF(E5="",0,IF(E5=Tagegeldhöhe!$A$9,'Reisekosten unter 8 Stunden'!F5*Tagegeldhöhe!$B$9,IF('Reisekosten unter 8 Stunden'!E5=Tagegeldhöhe!$A$10,'Reisekosten unter 8 Stunden'!F5*Tagegeldhöhe!$B$10,IF('Reisekosten unter 8 Stunden'!E5=Tagegeldhöhe!$A$11,'Reisekosten unter 8 Stunden'!F5*Tagegeldhöhe!$B$11))))+I5)</f>
        <v>0</v>
      </c>
      <c r="L5" s="48"/>
    </row>
    <row r="6" spans="1:24">
      <c r="A6" s="47"/>
      <c r="B6" s="37"/>
      <c r="C6" s="37"/>
      <c r="D6" s="38"/>
      <c r="E6" s="38"/>
      <c r="F6" s="50"/>
      <c r="G6" s="44">
        <f>SUMIF(Tagegeldhöhe!$A$9:$A$11,'Reisekosten unter 8 Stunden'!E6,Tagegeldhöhe!$C$9:$D$11)*'Reisekosten unter 8 Stunden'!F6</f>
        <v>0</v>
      </c>
      <c r="H6" s="51" t="str">
        <f>IF('Reisekosten unter 8 Stunden'!E6=Tagegeldhöhe!$A$9,'Reisekosten unter 8 Stunden'!F6*Tagegeldhöhe!$B$9,IF(E6=Tagegeldhöhe!$A$10,'Reisekosten unter 8 Stunden'!F6*Tagegeldhöhe!$B$10,IF(E6=Tagegeldhöhe!$A$11,'Reisekosten unter 8 Stunden'!F6*Tagegeldhöhe!$B$11,"")))</f>
        <v/>
      </c>
      <c r="I6" s="54"/>
      <c r="J6" s="53">
        <f>IF(A6="",0,IF(E6="",0,IF(E6=Tagegeldhöhe!$A$9,'Reisekosten unter 8 Stunden'!F6*Tagegeldhöhe!$B$9,IF('Reisekosten unter 8 Stunden'!E6=Tagegeldhöhe!$A$10,'Reisekosten unter 8 Stunden'!F6*Tagegeldhöhe!$B$10,IF('Reisekosten unter 8 Stunden'!E6=Tagegeldhöhe!$A$11,'Reisekosten unter 8 Stunden'!F6*Tagegeldhöhe!$B$11))))+I6)</f>
        <v>0</v>
      </c>
    </row>
    <row r="7" spans="1:24">
      <c r="A7" s="47"/>
      <c r="B7" s="37"/>
      <c r="C7" s="37"/>
      <c r="D7" s="38"/>
      <c r="E7" s="38"/>
      <c r="F7" s="50"/>
      <c r="G7" s="44">
        <f>SUMIF(Tagegeldhöhe!$A$9:$A$11,'Reisekosten unter 8 Stunden'!E7,Tagegeldhöhe!$C$9:$D$11)*'Reisekosten unter 8 Stunden'!F7</f>
        <v>0</v>
      </c>
      <c r="H7" s="51" t="str">
        <f>IF('Reisekosten unter 8 Stunden'!E7=Tagegeldhöhe!$A$9,'Reisekosten unter 8 Stunden'!F7*Tagegeldhöhe!$B$9,IF(E7=Tagegeldhöhe!$A$10,'Reisekosten unter 8 Stunden'!F7*Tagegeldhöhe!$B$10,IF(E7=Tagegeldhöhe!$A$11,'Reisekosten unter 8 Stunden'!F7*Tagegeldhöhe!$B$11,"")))</f>
        <v/>
      </c>
      <c r="I7" s="54"/>
      <c r="J7" s="53">
        <f>IF(A7="",0,IF(E7="",0,IF(E7=Tagegeldhöhe!$A$9,'Reisekosten unter 8 Stunden'!F7*Tagegeldhöhe!$B$9,IF('Reisekosten unter 8 Stunden'!E7=Tagegeldhöhe!$A$10,'Reisekosten unter 8 Stunden'!F7*Tagegeldhöhe!$B$10,IF('Reisekosten unter 8 Stunden'!E7=Tagegeldhöhe!$A$11,'Reisekosten unter 8 Stunden'!F7*Tagegeldhöhe!$B$11))))+I7)</f>
        <v>0</v>
      </c>
    </row>
    <row r="8" spans="1:24">
      <c r="A8" s="47"/>
      <c r="B8" s="37"/>
      <c r="C8" s="37"/>
      <c r="D8" s="38"/>
      <c r="E8" s="38"/>
      <c r="F8" s="50"/>
      <c r="G8" s="44">
        <f>SUMIF(Tagegeldhöhe!$A$9:$A$11,'Reisekosten unter 8 Stunden'!E8,Tagegeldhöhe!$C$9:$D$11)*'Reisekosten unter 8 Stunden'!F8</f>
        <v>0</v>
      </c>
      <c r="H8" s="51" t="str">
        <f>IF('Reisekosten unter 8 Stunden'!E8=Tagegeldhöhe!$A$9,'Reisekosten unter 8 Stunden'!F8*Tagegeldhöhe!$B$9,IF(E8=Tagegeldhöhe!$A$10,'Reisekosten unter 8 Stunden'!F8*Tagegeldhöhe!$B$10,IF(E8=Tagegeldhöhe!$A$11,'Reisekosten unter 8 Stunden'!F8*Tagegeldhöhe!$B$11,"")))</f>
        <v/>
      </c>
      <c r="I8" s="54"/>
      <c r="J8" s="53">
        <f>IF(A8="",0,IF(E8="",0,IF(E8=Tagegeldhöhe!$A$9,'Reisekosten unter 8 Stunden'!F8*Tagegeldhöhe!$B$9,IF('Reisekosten unter 8 Stunden'!E8=Tagegeldhöhe!$A$10,'Reisekosten unter 8 Stunden'!F8*Tagegeldhöhe!$B$10,IF('Reisekosten unter 8 Stunden'!E8=Tagegeldhöhe!$A$11,'Reisekosten unter 8 Stunden'!F8*Tagegeldhöhe!$B$11))))+I8)</f>
        <v>0</v>
      </c>
    </row>
    <row r="9" spans="1:24">
      <c r="A9" s="47"/>
      <c r="B9" s="37"/>
      <c r="C9" s="37"/>
      <c r="D9" s="38"/>
      <c r="E9" s="38"/>
      <c r="F9" s="50"/>
      <c r="G9" s="44">
        <f>SUMIF(Tagegeldhöhe!$A$9:$A$11,'Reisekosten unter 8 Stunden'!E9,Tagegeldhöhe!$C$9:$D$11)*'Reisekosten unter 8 Stunden'!F9</f>
        <v>0</v>
      </c>
      <c r="H9" s="51" t="str">
        <f>IF('Reisekosten unter 8 Stunden'!E9=Tagegeldhöhe!$A$9,'Reisekosten unter 8 Stunden'!F9*Tagegeldhöhe!$B$9,IF(E9=Tagegeldhöhe!$A$10,'Reisekosten unter 8 Stunden'!F9*Tagegeldhöhe!$B$10,IF(E9=Tagegeldhöhe!$A$11,'Reisekosten unter 8 Stunden'!F9*Tagegeldhöhe!$B$11,"")))</f>
        <v/>
      </c>
      <c r="I9" s="54"/>
      <c r="J9" s="53">
        <f>IF(A9="",0,IF(E9="",0,IF(E9=Tagegeldhöhe!$A$9,'Reisekosten unter 8 Stunden'!F9*Tagegeldhöhe!$B$9,IF('Reisekosten unter 8 Stunden'!E9=Tagegeldhöhe!$A$10,'Reisekosten unter 8 Stunden'!F9*Tagegeldhöhe!$B$10,IF('Reisekosten unter 8 Stunden'!E9=Tagegeldhöhe!$A$11,'Reisekosten unter 8 Stunden'!F9*Tagegeldhöhe!$B$11))))+I9)</f>
        <v>0</v>
      </c>
    </row>
    <row r="10" spans="1:24">
      <c r="A10" s="47"/>
      <c r="B10" s="37"/>
      <c r="C10" s="37"/>
      <c r="D10" s="38"/>
      <c r="E10" s="38"/>
      <c r="F10" s="50"/>
      <c r="G10" s="44">
        <f>SUMIF(Tagegeldhöhe!$A$9:$A$11,'Reisekosten unter 8 Stunden'!E10,Tagegeldhöhe!$C$9:$D$11)*'Reisekosten unter 8 Stunden'!F10</f>
        <v>0</v>
      </c>
      <c r="H10" s="51" t="str">
        <f>IF('Reisekosten unter 8 Stunden'!E10=Tagegeldhöhe!$A$9,'Reisekosten unter 8 Stunden'!F10*Tagegeldhöhe!$B$9,IF(E10=Tagegeldhöhe!$A$10,'Reisekosten unter 8 Stunden'!F10*Tagegeldhöhe!$B$10,IF(E10=Tagegeldhöhe!$A$11,'Reisekosten unter 8 Stunden'!F10*Tagegeldhöhe!$B$11,"")))</f>
        <v/>
      </c>
      <c r="I10" s="54"/>
      <c r="J10" s="53">
        <f>IF(A10="",0,IF(E10="",0,IF(E10=Tagegeldhöhe!$A$9,'Reisekosten unter 8 Stunden'!F10*Tagegeldhöhe!$B$9,IF('Reisekosten unter 8 Stunden'!E10=Tagegeldhöhe!$A$10,'Reisekosten unter 8 Stunden'!F10*Tagegeldhöhe!$B$10,IF('Reisekosten unter 8 Stunden'!E10=Tagegeldhöhe!$A$11,'Reisekosten unter 8 Stunden'!F10*Tagegeldhöhe!$B$11))))+I10)</f>
        <v>0</v>
      </c>
    </row>
    <row r="11" spans="1:24">
      <c r="A11" s="47"/>
      <c r="B11" s="37"/>
      <c r="C11" s="37"/>
      <c r="D11" s="38"/>
      <c r="E11" s="38"/>
      <c r="F11" s="50"/>
      <c r="G11" s="44">
        <f>SUMIF(Tagegeldhöhe!$A$9:$A$11,'Reisekosten unter 8 Stunden'!E11,Tagegeldhöhe!$C$9:$D$11)*'Reisekosten unter 8 Stunden'!F11</f>
        <v>0</v>
      </c>
      <c r="H11" s="51" t="str">
        <f>IF('Reisekosten unter 8 Stunden'!E11=Tagegeldhöhe!$A$9,'Reisekosten unter 8 Stunden'!F11*Tagegeldhöhe!$B$9,IF(E11=Tagegeldhöhe!$A$10,'Reisekosten unter 8 Stunden'!F11*Tagegeldhöhe!$B$10,IF(E11=Tagegeldhöhe!$A$11,'Reisekosten unter 8 Stunden'!F11*Tagegeldhöhe!$B$11,"")))</f>
        <v/>
      </c>
      <c r="I11" s="54"/>
      <c r="J11" s="53">
        <f>IF(A11="",0,IF(E11="",0,IF(E11=Tagegeldhöhe!$A$9,'Reisekosten unter 8 Stunden'!F11*Tagegeldhöhe!$B$9,IF('Reisekosten unter 8 Stunden'!E11=Tagegeldhöhe!$A$10,'Reisekosten unter 8 Stunden'!F11*Tagegeldhöhe!$B$10,IF('Reisekosten unter 8 Stunden'!E11=Tagegeldhöhe!$A$11,'Reisekosten unter 8 Stunden'!F11*Tagegeldhöhe!$B$11))))+I11)</f>
        <v>0</v>
      </c>
    </row>
    <row r="12" spans="1:24">
      <c r="A12" s="47"/>
      <c r="B12" s="37"/>
      <c r="C12" s="37"/>
      <c r="D12" s="38"/>
      <c r="E12" s="38"/>
      <c r="F12" s="50"/>
      <c r="G12" s="44">
        <f>SUMIF(Tagegeldhöhe!$A$9:$A$11,'Reisekosten unter 8 Stunden'!E12,Tagegeldhöhe!$C$9:$D$11)*'Reisekosten unter 8 Stunden'!F12</f>
        <v>0</v>
      </c>
      <c r="H12" s="51" t="str">
        <f>IF('Reisekosten unter 8 Stunden'!E12=Tagegeldhöhe!$A$9,'Reisekosten unter 8 Stunden'!F12*Tagegeldhöhe!$B$9,IF(E12=Tagegeldhöhe!$A$10,'Reisekosten unter 8 Stunden'!F12*Tagegeldhöhe!$B$10,IF(E12=Tagegeldhöhe!$A$11,'Reisekosten unter 8 Stunden'!F12*Tagegeldhöhe!$B$11,"")))</f>
        <v/>
      </c>
      <c r="I12" s="54"/>
      <c r="J12" s="53">
        <f>IF(A12="",0,IF(E12="",0,IF(E12=Tagegeldhöhe!$A$9,'Reisekosten unter 8 Stunden'!F12*Tagegeldhöhe!$B$9,IF('Reisekosten unter 8 Stunden'!E12=Tagegeldhöhe!$A$10,'Reisekosten unter 8 Stunden'!F12*Tagegeldhöhe!$B$10,IF('Reisekosten unter 8 Stunden'!E12=Tagegeldhöhe!$A$11,'Reisekosten unter 8 Stunden'!F12*Tagegeldhöhe!$B$11))))+I12)</f>
        <v>0</v>
      </c>
    </row>
    <row r="13" spans="1:24">
      <c r="A13" s="47"/>
      <c r="B13" s="37"/>
      <c r="C13" s="37"/>
      <c r="D13" s="38"/>
      <c r="E13" s="38"/>
      <c r="F13" s="50"/>
      <c r="G13" s="44">
        <f>SUMIF(Tagegeldhöhe!$A$9:$A$11,'Reisekosten unter 8 Stunden'!E13,Tagegeldhöhe!$C$9:$D$11)*'Reisekosten unter 8 Stunden'!F13</f>
        <v>0</v>
      </c>
      <c r="H13" s="51" t="str">
        <f>IF('Reisekosten unter 8 Stunden'!E13=Tagegeldhöhe!$A$9,'Reisekosten unter 8 Stunden'!F13*Tagegeldhöhe!$B$9,IF(E13=Tagegeldhöhe!$A$10,'Reisekosten unter 8 Stunden'!F13*Tagegeldhöhe!$B$10,IF(E13=Tagegeldhöhe!$A$11,'Reisekosten unter 8 Stunden'!F13*Tagegeldhöhe!$B$11,"")))</f>
        <v/>
      </c>
      <c r="I13" s="54"/>
      <c r="J13" s="53">
        <f>IF(A13="",0,IF(E13="",0,IF(E13=Tagegeldhöhe!$A$9,'Reisekosten unter 8 Stunden'!F13*Tagegeldhöhe!$B$9,IF('Reisekosten unter 8 Stunden'!E13=Tagegeldhöhe!$A$10,'Reisekosten unter 8 Stunden'!F13*Tagegeldhöhe!$B$10,IF('Reisekosten unter 8 Stunden'!E13=Tagegeldhöhe!$A$11,'Reisekosten unter 8 Stunden'!F13*Tagegeldhöhe!$B$11))))+I13)</f>
        <v>0</v>
      </c>
    </row>
    <row r="14" spans="1:24">
      <c r="A14" s="47"/>
      <c r="B14" s="37"/>
      <c r="C14" s="37"/>
      <c r="D14" s="38"/>
      <c r="E14" s="38"/>
      <c r="F14" s="50"/>
      <c r="G14" s="44">
        <f>SUMIF(Tagegeldhöhe!$A$9:$A$11,'Reisekosten unter 8 Stunden'!E14,Tagegeldhöhe!$C$9:$D$11)*'Reisekosten unter 8 Stunden'!F14</f>
        <v>0</v>
      </c>
      <c r="H14" s="51" t="str">
        <f>IF('Reisekosten unter 8 Stunden'!E14=Tagegeldhöhe!$A$9,'Reisekosten unter 8 Stunden'!F14*Tagegeldhöhe!$B$9,IF(E14=Tagegeldhöhe!$A$10,'Reisekosten unter 8 Stunden'!F14*Tagegeldhöhe!$B$10,IF(E14=Tagegeldhöhe!$A$11,'Reisekosten unter 8 Stunden'!F14*Tagegeldhöhe!$B$11,"")))</f>
        <v/>
      </c>
      <c r="I14" s="54"/>
      <c r="J14" s="53">
        <f>IF(A14="",0,IF(E14="",0,IF(E14=Tagegeldhöhe!$A$9,'Reisekosten unter 8 Stunden'!F14*Tagegeldhöhe!$B$9,IF('Reisekosten unter 8 Stunden'!E14=Tagegeldhöhe!$A$10,'Reisekosten unter 8 Stunden'!F14*Tagegeldhöhe!$B$10,IF('Reisekosten unter 8 Stunden'!E14=Tagegeldhöhe!$A$11,'Reisekosten unter 8 Stunden'!F14*Tagegeldhöhe!$B$11))))+I14)</f>
        <v>0</v>
      </c>
    </row>
    <row r="15" spans="1:24">
      <c r="A15" s="47"/>
      <c r="B15" s="37"/>
      <c r="C15" s="37"/>
      <c r="D15" s="38"/>
      <c r="E15" s="38"/>
      <c r="F15" s="50"/>
      <c r="G15" s="44">
        <f>SUMIF(Tagegeldhöhe!$A$9:$A$11,'Reisekosten unter 8 Stunden'!E15,Tagegeldhöhe!$C$9:$D$11)*'Reisekosten unter 8 Stunden'!F15</f>
        <v>0</v>
      </c>
      <c r="H15" s="51" t="str">
        <f>IF('Reisekosten unter 8 Stunden'!E15=Tagegeldhöhe!$A$9,'Reisekosten unter 8 Stunden'!F15*Tagegeldhöhe!$B$9,IF(E15=Tagegeldhöhe!$A$10,'Reisekosten unter 8 Stunden'!F15*Tagegeldhöhe!$B$10,IF(E15=Tagegeldhöhe!$A$11,'Reisekosten unter 8 Stunden'!F15*Tagegeldhöhe!$B$11,"")))</f>
        <v/>
      </c>
      <c r="I15" s="54"/>
      <c r="J15" s="53">
        <f>IF(A15="",0,IF(E15="",0,IF(E15=Tagegeldhöhe!$A$9,'Reisekosten unter 8 Stunden'!F15*Tagegeldhöhe!$B$9,IF('Reisekosten unter 8 Stunden'!E15=Tagegeldhöhe!$A$10,'Reisekosten unter 8 Stunden'!F15*Tagegeldhöhe!$B$10,IF('Reisekosten unter 8 Stunden'!E15=Tagegeldhöhe!$A$11,'Reisekosten unter 8 Stunden'!F15*Tagegeldhöhe!$B$11))))+I15)</f>
        <v>0</v>
      </c>
    </row>
    <row r="16" spans="1:24">
      <c r="A16" s="47"/>
      <c r="B16" s="37"/>
      <c r="C16" s="37"/>
      <c r="D16" s="38"/>
      <c r="E16" s="38"/>
      <c r="F16" s="50"/>
      <c r="G16" s="44">
        <f>SUMIF(Tagegeldhöhe!$A$9:$A$11,'Reisekosten unter 8 Stunden'!E16,Tagegeldhöhe!$C$9:$D$11)*'Reisekosten unter 8 Stunden'!F16</f>
        <v>0</v>
      </c>
      <c r="H16" s="51" t="str">
        <f>IF('Reisekosten unter 8 Stunden'!E16=Tagegeldhöhe!$A$9,'Reisekosten unter 8 Stunden'!F16*Tagegeldhöhe!$B$9,IF(E16=Tagegeldhöhe!$A$10,'Reisekosten unter 8 Stunden'!F16*Tagegeldhöhe!$B$10,IF(E16=Tagegeldhöhe!$A$11,'Reisekosten unter 8 Stunden'!F16*Tagegeldhöhe!$B$11,"")))</f>
        <v/>
      </c>
      <c r="I16" s="54"/>
      <c r="J16" s="53">
        <f>IF(A16="",0,IF(E16="",0,IF(E16=Tagegeldhöhe!$A$9,'Reisekosten unter 8 Stunden'!F16*Tagegeldhöhe!$B$9,IF('Reisekosten unter 8 Stunden'!E16=Tagegeldhöhe!$A$10,'Reisekosten unter 8 Stunden'!F16*Tagegeldhöhe!$B$10,IF('Reisekosten unter 8 Stunden'!E16=Tagegeldhöhe!$A$11,'Reisekosten unter 8 Stunden'!F16*Tagegeldhöhe!$B$11))))+I16)</f>
        <v>0</v>
      </c>
    </row>
    <row r="17" spans="1:10">
      <c r="A17" s="47"/>
      <c r="B17" s="37"/>
      <c r="C17" s="37"/>
      <c r="D17" s="38"/>
      <c r="E17" s="38"/>
      <c r="F17" s="50"/>
      <c r="G17" s="44">
        <f>SUMIF(Tagegeldhöhe!$A$9:$A$11,'Reisekosten unter 8 Stunden'!E17,Tagegeldhöhe!$C$9:$D$11)*'Reisekosten unter 8 Stunden'!F17</f>
        <v>0</v>
      </c>
      <c r="H17" s="51" t="str">
        <f>IF('Reisekosten unter 8 Stunden'!E17=Tagegeldhöhe!$A$9,'Reisekosten unter 8 Stunden'!F17*Tagegeldhöhe!$B$9,IF(E17=Tagegeldhöhe!$A$10,'Reisekosten unter 8 Stunden'!F17*Tagegeldhöhe!$B$10,IF(E17=Tagegeldhöhe!$A$11,'Reisekosten unter 8 Stunden'!F17*Tagegeldhöhe!$B$11,"")))</f>
        <v/>
      </c>
      <c r="I17" s="54"/>
      <c r="J17" s="53">
        <f>IF(A17="",0,IF(E17="",0,IF(E17=Tagegeldhöhe!$A$9,'Reisekosten unter 8 Stunden'!F17*Tagegeldhöhe!$B$9,IF('Reisekosten unter 8 Stunden'!E17=Tagegeldhöhe!$A$10,'Reisekosten unter 8 Stunden'!F17*Tagegeldhöhe!$B$10,IF('Reisekosten unter 8 Stunden'!E17=Tagegeldhöhe!$A$11,'Reisekosten unter 8 Stunden'!F17*Tagegeldhöhe!$B$11))))+I17)</f>
        <v>0</v>
      </c>
    </row>
    <row r="18" spans="1:10">
      <c r="A18" s="47"/>
      <c r="B18" s="37"/>
      <c r="C18" s="37"/>
      <c r="D18" s="38"/>
      <c r="E18" s="38"/>
      <c r="F18" s="50"/>
      <c r="G18" s="44">
        <f>SUMIF(Tagegeldhöhe!$A$9:$A$11,'Reisekosten unter 8 Stunden'!E18,Tagegeldhöhe!$C$9:$D$11)*'Reisekosten unter 8 Stunden'!F18</f>
        <v>0</v>
      </c>
      <c r="H18" s="51" t="str">
        <f>IF('Reisekosten unter 8 Stunden'!E18=Tagegeldhöhe!$A$9,'Reisekosten unter 8 Stunden'!F18*Tagegeldhöhe!$B$9,IF(E18=Tagegeldhöhe!$A$10,'Reisekosten unter 8 Stunden'!F18*Tagegeldhöhe!$B$10,IF(E18=Tagegeldhöhe!$A$11,'Reisekosten unter 8 Stunden'!F18*Tagegeldhöhe!$B$11,"")))</f>
        <v/>
      </c>
      <c r="I18" s="54"/>
      <c r="J18" s="53">
        <f>IF(A18="",0,IF(E18="",0,IF(E18=Tagegeldhöhe!$A$9,'Reisekosten unter 8 Stunden'!F18*Tagegeldhöhe!$B$9,IF('Reisekosten unter 8 Stunden'!E18=Tagegeldhöhe!$A$10,'Reisekosten unter 8 Stunden'!F18*Tagegeldhöhe!$B$10,IF('Reisekosten unter 8 Stunden'!E18=Tagegeldhöhe!$A$11,'Reisekosten unter 8 Stunden'!F18*Tagegeldhöhe!$B$11))))+I18)</f>
        <v>0</v>
      </c>
    </row>
    <row r="19" spans="1:10">
      <c r="A19" s="47"/>
      <c r="B19" s="37"/>
      <c r="C19" s="37"/>
      <c r="D19" s="38"/>
      <c r="E19" s="38"/>
      <c r="F19" s="50"/>
      <c r="G19" s="44">
        <f>SUMIF(Tagegeldhöhe!$A$9:$A$11,'Reisekosten unter 8 Stunden'!E19,Tagegeldhöhe!$C$9:$D$11)*'Reisekosten unter 8 Stunden'!F19</f>
        <v>0</v>
      </c>
      <c r="H19" s="51" t="str">
        <f>IF('Reisekosten unter 8 Stunden'!E19=Tagegeldhöhe!$A$9,'Reisekosten unter 8 Stunden'!F19*Tagegeldhöhe!$B$9,IF(E19=Tagegeldhöhe!$A$10,'Reisekosten unter 8 Stunden'!F19*Tagegeldhöhe!$B$10,IF(E19=Tagegeldhöhe!$A$11,'Reisekosten unter 8 Stunden'!F19*Tagegeldhöhe!$B$11,"")))</f>
        <v/>
      </c>
      <c r="I19" s="54"/>
      <c r="J19" s="53">
        <f>IF(A19="",0,IF(E19="",0,IF(E19=Tagegeldhöhe!$A$9,'Reisekosten unter 8 Stunden'!F19*Tagegeldhöhe!$B$9,IF('Reisekosten unter 8 Stunden'!E19=Tagegeldhöhe!$A$10,'Reisekosten unter 8 Stunden'!F19*Tagegeldhöhe!$B$10,IF('Reisekosten unter 8 Stunden'!E19=Tagegeldhöhe!$A$11,'Reisekosten unter 8 Stunden'!F19*Tagegeldhöhe!$B$11))))+I19)</f>
        <v>0</v>
      </c>
    </row>
    <row r="20" spans="1:10">
      <c r="A20" s="47"/>
      <c r="B20" s="37"/>
      <c r="C20" s="37"/>
      <c r="D20" s="38"/>
      <c r="E20" s="38"/>
      <c r="F20" s="50"/>
      <c r="G20" s="44">
        <f>SUMIF(Tagegeldhöhe!$A$9:$A$11,'Reisekosten unter 8 Stunden'!E20,Tagegeldhöhe!$C$9:$D$11)*'Reisekosten unter 8 Stunden'!F20</f>
        <v>0</v>
      </c>
      <c r="H20" s="51" t="str">
        <f>IF('Reisekosten unter 8 Stunden'!E20=Tagegeldhöhe!$A$9,'Reisekosten unter 8 Stunden'!F20*Tagegeldhöhe!$B$9,IF(E20=Tagegeldhöhe!$A$10,'Reisekosten unter 8 Stunden'!F20*Tagegeldhöhe!$B$10,IF(E20=Tagegeldhöhe!$A$11,'Reisekosten unter 8 Stunden'!F20*Tagegeldhöhe!$B$11,"")))</f>
        <v/>
      </c>
      <c r="I20" s="54"/>
      <c r="J20" s="53">
        <f>IF(A20="",0,IF(E20="",0,IF(E20=Tagegeldhöhe!$A$9,'Reisekosten unter 8 Stunden'!F20*Tagegeldhöhe!$B$9,IF('Reisekosten unter 8 Stunden'!E20=Tagegeldhöhe!$A$10,'Reisekosten unter 8 Stunden'!F20*Tagegeldhöhe!$B$10,IF('Reisekosten unter 8 Stunden'!E20=Tagegeldhöhe!$A$11,'Reisekosten unter 8 Stunden'!F20*Tagegeldhöhe!$B$11))))+I20)</f>
        <v>0</v>
      </c>
    </row>
    <row r="21" spans="1:10">
      <c r="A21" s="47"/>
      <c r="B21" s="37"/>
      <c r="C21" s="37"/>
      <c r="D21" s="38"/>
      <c r="E21" s="38"/>
      <c r="F21" s="50"/>
      <c r="G21" s="44">
        <f>SUMIF(Tagegeldhöhe!$A$9:$A$11,'Reisekosten unter 8 Stunden'!E21,Tagegeldhöhe!$C$9:$D$11)*'Reisekosten unter 8 Stunden'!F21</f>
        <v>0</v>
      </c>
      <c r="H21" s="51" t="str">
        <f>IF('Reisekosten unter 8 Stunden'!E21=Tagegeldhöhe!$A$9,'Reisekosten unter 8 Stunden'!F21*Tagegeldhöhe!$B$9,IF(E21=Tagegeldhöhe!$A$10,'Reisekosten unter 8 Stunden'!F21*Tagegeldhöhe!$B$10,IF(E21=Tagegeldhöhe!$A$11,'Reisekosten unter 8 Stunden'!F21*Tagegeldhöhe!$B$11,"")))</f>
        <v/>
      </c>
      <c r="I21" s="54"/>
      <c r="J21" s="53">
        <f>IF(A21="",0,IF(E21="",0,IF(E21=Tagegeldhöhe!$A$9,'Reisekosten unter 8 Stunden'!F21*Tagegeldhöhe!$B$9,IF('Reisekosten unter 8 Stunden'!E21=Tagegeldhöhe!$A$10,'Reisekosten unter 8 Stunden'!F21*Tagegeldhöhe!$B$10,IF('Reisekosten unter 8 Stunden'!E21=Tagegeldhöhe!$A$11,'Reisekosten unter 8 Stunden'!F21*Tagegeldhöhe!$B$11))))+I21)</f>
        <v>0</v>
      </c>
    </row>
    <row r="22" spans="1:10">
      <c r="A22" s="47"/>
      <c r="B22" s="37"/>
      <c r="C22" s="37"/>
      <c r="D22" s="38"/>
      <c r="E22" s="38"/>
      <c r="F22" s="50"/>
      <c r="G22" s="44">
        <f>SUMIF(Tagegeldhöhe!$A$9:$A$11,'Reisekosten unter 8 Stunden'!E22,Tagegeldhöhe!$C$9:$D$11)*'Reisekosten unter 8 Stunden'!F22</f>
        <v>0</v>
      </c>
      <c r="H22" s="51" t="str">
        <f>IF('Reisekosten unter 8 Stunden'!E22=Tagegeldhöhe!$A$9,'Reisekosten unter 8 Stunden'!F22*Tagegeldhöhe!$B$9,IF(E22=Tagegeldhöhe!$A$10,'Reisekosten unter 8 Stunden'!F22*Tagegeldhöhe!$B$10,IF(E22=Tagegeldhöhe!$A$11,'Reisekosten unter 8 Stunden'!F22*Tagegeldhöhe!$B$11,"")))</f>
        <v/>
      </c>
      <c r="I22" s="54"/>
      <c r="J22" s="53">
        <f>IF(A22="",0,IF(E22="",0,IF(E22=Tagegeldhöhe!$A$9,'Reisekosten unter 8 Stunden'!F22*Tagegeldhöhe!$B$9,IF('Reisekosten unter 8 Stunden'!E22=Tagegeldhöhe!$A$10,'Reisekosten unter 8 Stunden'!F22*Tagegeldhöhe!$B$10,IF('Reisekosten unter 8 Stunden'!E22=Tagegeldhöhe!$A$11,'Reisekosten unter 8 Stunden'!F22*Tagegeldhöhe!$B$11))))+I22)</f>
        <v>0</v>
      </c>
    </row>
    <row r="23" spans="1:10">
      <c r="A23" s="47"/>
      <c r="B23" s="37"/>
      <c r="C23" s="37"/>
      <c r="D23" s="38"/>
      <c r="E23" s="38"/>
      <c r="F23" s="50"/>
      <c r="G23" s="44">
        <f>SUMIF(Tagegeldhöhe!$A$9:$A$11,'Reisekosten unter 8 Stunden'!E23,Tagegeldhöhe!$C$9:$D$11)*'Reisekosten unter 8 Stunden'!F23</f>
        <v>0</v>
      </c>
      <c r="H23" s="51" t="str">
        <f>IF('Reisekosten unter 8 Stunden'!E23=Tagegeldhöhe!$A$9,'Reisekosten unter 8 Stunden'!F23*Tagegeldhöhe!$B$9,IF(E23=Tagegeldhöhe!$A$10,'Reisekosten unter 8 Stunden'!F23*Tagegeldhöhe!$B$10,IF(E23=Tagegeldhöhe!$A$11,'Reisekosten unter 8 Stunden'!F23*Tagegeldhöhe!$B$11,"")))</f>
        <v/>
      </c>
      <c r="I23" s="54"/>
      <c r="J23" s="53">
        <f>IF(A23="",0,IF(E23="",0,IF(E23=Tagegeldhöhe!$A$9,'Reisekosten unter 8 Stunden'!F23*Tagegeldhöhe!$B$9,IF('Reisekosten unter 8 Stunden'!E23=Tagegeldhöhe!$A$10,'Reisekosten unter 8 Stunden'!F23*Tagegeldhöhe!$B$10,IF('Reisekosten unter 8 Stunden'!E23=Tagegeldhöhe!$A$11,'Reisekosten unter 8 Stunden'!F23*Tagegeldhöhe!$B$11))))+I23)</f>
        <v>0</v>
      </c>
    </row>
    <row r="24" spans="1:10">
      <c r="A24" s="47"/>
      <c r="B24" s="37"/>
      <c r="C24" s="37"/>
      <c r="D24" s="38"/>
      <c r="E24" s="38"/>
      <c r="F24" s="50"/>
      <c r="G24" s="44">
        <f>SUMIF(Tagegeldhöhe!$A$9:$A$11,'Reisekosten unter 8 Stunden'!E24,Tagegeldhöhe!$C$9:$D$11)*'Reisekosten unter 8 Stunden'!F24</f>
        <v>0</v>
      </c>
      <c r="H24" s="51" t="str">
        <f>IF('Reisekosten unter 8 Stunden'!E24=Tagegeldhöhe!$A$9,'Reisekosten unter 8 Stunden'!F24*Tagegeldhöhe!$B$9,IF(E24=Tagegeldhöhe!$A$10,'Reisekosten unter 8 Stunden'!F24*Tagegeldhöhe!$B$10,IF(E24=Tagegeldhöhe!$A$11,'Reisekosten unter 8 Stunden'!F24*Tagegeldhöhe!$B$11,"")))</f>
        <v/>
      </c>
      <c r="I24" s="54"/>
      <c r="J24" s="53">
        <f>IF(A24="",0,IF(E24="",0,IF(E24=Tagegeldhöhe!$A$9,'Reisekosten unter 8 Stunden'!F24*Tagegeldhöhe!$B$9,IF('Reisekosten unter 8 Stunden'!E24=Tagegeldhöhe!$A$10,'Reisekosten unter 8 Stunden'!F24*Tagegeldhöhe!$B$10,IF('Reisekosten unter 8 Stunden'!E24=Tagegeldhöhe!$A$11,'Reisekosten unter 8 Stunden'!F24*Tagegeldhöhe!$B$11))))+I24)</f>
        <v>0</v>
      </c>
    </row>
    <row r="25" spans="1:10">
      <c r="A25" s="47"/>
      <c r="B25" s="37"/>
      <c r="C25" s="37"/>
      <c r="D25" s="38"/>
      <c r="E25" s="38"/>
      <c r="F25" s="50"/>
      <c r="G25" s="44">
        <f>SUMIF(Tagegeldhöhe!$A$9:$A$11,'Reisekosten unter 8 Stunden'!E25,Tagegeldhöhe!$C$9:$D$11)*'Reisekosten unter 8 Stunden'!F25</f>
        <v>0</v>
      </c>
      <c r="H25" s="51" t="str">
        <f>IF('Reisekosten unter 8 Stunden'!E25=Tagegeldhöhe!$A$9,'Reisekosten unter 8 Stunden'!F25*Tagegeldhöhe!$B$9,IF(E25=Tagegeldhöhe!$A$10,'Reisekosten unter 8 Stunden'!F25*Tagegeldhöhe!$B$10,IF(E25=Tagegeldhöhe!$A$11,'Reisekosten unter 8 Stunden'!F25*Tagegeldhöhe!$B$11,"")))</f>
        <v/>
      </c>
      <c r="I25" s="54"/>
      <c r="J25" s="53">
        <f>IF(A25="",0,IF(E25="",0,IF(E25=Tagegeldhöhe!$A$9,'Reisekosten unter 8 Stunden'!F25*Tagegeldhöhe!$B$9,IF('Reisekosten unter 8 Stunden'!E25=Tagegeldhöhe!$A$10,'Reisekosten unter 8 Stunden'!F25*Tagegeldhöhe!$B$10,IF('Reisekosten unter 8 Stunden'!E25=Tagegeldhöhe!$A$11,'Reisekosten unter 8 Stunden'!F25*Tagegeldhöhe!$B$11))))+I25)</f>
        <v>0</v>
      </c>
    </row>
    <row r="26" spans="1:10">
      <c r="A26" s="47"/>
      <c r="B26" s="37"/>
      <c r="C26" s="37"/>
      <c r="D26" s="38"/>
      <c r="E26" s="38"/>
      <c r="F26" s="50"/>
      <c r="G26" s="44">
        <f>SUMIF(Tagegeldhöhe!$A$9:$A$11,'Reisekosten unter 8 Stunden'!E26,Tagegeldhöhe!$C$9:$D$11)*'Reisekosten unter 8 Stunden'!F26</f>
        <v>0</v>
      </c>
      <c r="H26" s="51" t="str">
        <f>IF('Reisekosten unter 8 Stunden'!E26=Tagegeldhöhe!$A$9,'Reisekosten unter 8 Stunden'!F26*Tagegeldhöhe!$B$9,IF(E26=Tagegeldhöhe!$A$10,'Reisekosten unter 8 Stunden'!F26*Tagegeldhöhe!$B$10,IF(E26=Tagegeldhöhe!$A$11,'Reisekosten unter 8 Stunden'!F26*Tagegeldhöhe!$B$11,"")))</f>
        <v/>
      </c>
      <c r="I26" s="54"/>
      <c r="J26" s="53">
        <f>IF(A26="",0,IF(E26="",0,IF(E26=Tagegeldhöhe!$A$9,'Reisekosten unter 8 Stunden'!F26*Tagegeldhöhe!$B$9,IF('Reisekosten unter 8 Stunden'!E26=Tagegeldhöhe!$A$10,'Reisekosten unter 8 Stunden'!F26*Tagegeldhöhe!$B$10,IF('Reisekosten unter 8 Stunden'!E26=Tagegeldhöhe!$A$11,'Reisekosten unter 8 Stunden'!F26*Tagegeldhöhe!$B$11))))+I26)</f>
        <v>0</v>
      </c>
    </row>
    <row r="27" spans="1:10">
      <c r="A27" s="47"/>
      <c r="B27" s="37"/>
      <c r="C27" s="37"/>
      <c r="D27" s="38"/>
      <c r="E27" s="38"/>
      <c r="F27" s="50"/>
      <c r="G27" s="44">
        <f>SUMIF(Tagegeldhöhe!$A$9:$A$11,'Reisekosten unter 8 Stunden'!E27,Tagegeldhöhe!$C$9:$D$11)*'Reisekosten unter 8 Stunden'!F27</f>
        <v>0</v>
      </c>
      <c r="H27" s="51" t="str">
        <f>IF('Reisekosten unter 8 Stunden'!E27=Tagegeldhöhe!$A$9,'Reisekosten unter 8 Stunden'!F27*Tagegeldhöhe!$B$9,IF(E27=Tagegeldhöhe!$A$10,'Reisekosten unter 8 Stunden'!F27*Tagegeldhöhe!$B$10,IF(E27=Tagegeldhöhe!$A$11,'Reisekosten unter 8 Stunden'!F27*Tagegeldhöhe!$B$11,"")))</f>
        <v/>
      </c>
      <c r="I27" s="54"/>
      <c r="J27" s="53">
        <f>IF(A27="",0,IF(E27="",0,IF(E27=Tagegeldhöhe!$A$9,'Reisekosten unter 8 Stunden'!F27*Tagegeldhöhe!$B$9,IF('Reisekosten unter 8 Stunden'!E27=Tagegeldhöhe!$A$10,'Reisekosten unter 8 Stunden'!F27*Tagegeldhöhe!$B$10,IF('Reisekosten unter 8 Stunden'!E27=Tagegeldhöhe!$A$11,'Reisekosten unter 8 Stunden'!F27*Tagegeldhöhe!$B$11))))+I27)</f>
        <v>0</v>
      </c>
    </row>
    <row r="28" spans="1:10">
      <c r="A28" s="47"/>
      <c r="B28" s="37"/>
      <c r="C28" s="37"/>
      <c r="D28" s="38"/>
      <c r="E28" s="38"/>
      <c r="F28" s="50"/>
      <c r="G28" s="44">
        <f>SUMIF(Tagegeldhöhe!$A$9:$A$11,'Reisekosten unter 8 Stunden'!E28,Tagegeldhöhe!$C$9:$D$11)*'Reisekosten unter 8 Stunden'!F28</f>
        <v>0</v>
      </c>
      <c r="H28" s="51" t="str">
        <f>IF('Reisekosten unter 8 Stunden'!E28=Tagegeldhöhe!$A$9,'Reisekosten unter 8 Stunden'!F28*Tagegeldhöhe!$B$9,IF(E28=Tagegeldhöhe!$A$10,'Reisekosten unter 8 Stunden'!F28*Tagegeldhöhe!$B$10,IF(E28=Tagegeldhöhe!$A$11,'Reisekosten unter 8 Stunden'!F28*Tagegeldhöhe!$B$11,"")))</f>
        <v/>
      </c>
      <c r="I28" s="54"/>
      <c r="J28" s="53">
        <f>IF(A28="",0,IF(E28="",0,IF(E28=Tagegeldhöhe!$A$9,'Reisekosten unter 8 Stunden'!F28*Tagegeldhöhe!$B$9,IF('Reisekosten unter 8 Stunden'!E28=Tagegeldhöhe!$A$10,'Reisekosten unter 8 Stunden'!F28*Tagegeldhöhe!$B$10,IF('Reisekosten unter 8 Stunden'!E28=Tagegeldhöhe!$A$11,'Reisekosten unter 8 Stunden'!F28*Tagegeldhöhe!$B$11))))+I28)</f>
        <v>0</v>
      </c>
    </row>
    <row r="29" spans="1:10">
      <c r="A29" s="47"/>
      <c r="B29" s="37"/>
      <c r="C29" s="37"/>
      <c r="D29" s="38"/>
      <c r="E29" s="38"/>
      <c r="F29" s="50"/>
      <c r="G29" s="44">
        <f>SUMIF(Tagegeldhöhe!$A$9:$A$11,'Reisekosten unter 8 Stunden'!E29,Tagegeldhöhe!$C$9:$D$11)*'Reisekosten unter 8 Stunden'!F29</f>
        <v>0</v>
      </c>
      <c r="H29" s="51" t="str">
        <f>IF('Reisekosten unter 8 Stunden'!E29=Tagegeldhöhe!$A$9,'Reisekosten unter 8 Stunden'!F29*Tagegeldhöhe!$B$9,IF(E29=Tagegeldhöhe!$A$10,'Reisekosten unter 8 Stunden'!F29*Tagegeldhöhe!$B$10,IF(E29=Tagegeldhöhe!$A$11,'Reisekosten unter 8 Stunden'!F29*Tagegeldhöhe!$B$11,"")))</f>
        <v/>
      </c>
      <c r="I29" s="54"/>
      <c r="J29" s="53">
        <f>IF(A29="",0,IF(E29="",0,IF(E29=Tagegeldhöhe!$A$9,'Reisekosten unter 8 Stunden'!F29*Tagegeldhöhe!$B$9,IF('Reisekosten unter 8 Stunden'!E29=Tagegeldhöhe!$A$10,'Reisekosten unter 8 Stunden'!F29*Tagegeldhöhe!$B$10,IF('Reisekosten unter 8 Stunden'!E29=Tagegeldhöhe!$A$11,'Reisekosten unter 8 Stunden'!F29*Tagegeldhöhe!$B$11))))+I29)</f>
        <v>0</v>
      </c>
    </row>
    <row r="30" spans="1:10">
      <c r="A30" s="47"/>
      <c r="B30" s="37"/>
      <c r="C30" s="37"/>
      <c r="D30" s="38"/>
      <c r="E30" s="38"/>
      <c r="F30" s="50"/>
      <c r="G30" s="44">
        <f>SUMIF(Tagegeldhöhe!$A$9:$A$11,'Reisekosten unter 8 Stunden'!E30,Tagegeldhöhe!$C$9:$D$11)*'Reisekosten unter 8 Stunden'!F30</f>
        <v>0</v>
      </c>
      <c r="H30" s="51" t="str">
        <f>IF('Reisekosten unter 8 Stunden'!E30=Tagegeldhöhe!$A$9,'Reisekosten unter 8 Stunden'!F30*Tagegeldhöhe!$B$9,IF(E30=Tagegeldhöhe!$A$10,'Reisekosten unter 8 Stunden'!F30*Tagegeldhöhe!$B$10,IF(E30=Tagegeldhöhe!$A$11,'Reisekosten unter 8 Stunden'!F30*Tagegeldhöhe!$B$11,"")))</f>
        <v/>
      </c>
      <c r="I30" s="54"/>
      <c r="J30" s="53">
        <f>IF(A30="",0,IF(E30="",0,IF(E30=Tagegeldhöhe!$A$9,'Reisekosten unter 8 Stunden'!F30*Tagegeldhöhe!$B$9,IF('Reisekosten unter 8 Stunden'!E30=Tagegeldhöhe!$A$10,'Reisekosten unter 8 Stunden'!F30*Tagegeldhöhe!$B$10,IF('Reisekosten unter 8 Stunden'!E30=Tagegeldhöhe!$A$11,'Reisekosten unter 8 Stunden'!F30*Tagegeldhöhe!$B$11))))+I30)</f>
        <v>0</v>
      </c>
    </row>
    <row r="31" spans="1:10">
      <c r="A31" s="47"/>
      <c r="B31" s="37"/>
      <c r="C31" s="37"/>
      <c r="D31" s="38"/>
      <c r="E31" s="38"/>
      <c r="F31" s="50"/>
      <c r="G31" s="44">
        <f>SUMIF(Tagegeldhöhe!$A$9:$A$11,'Reisekosten unter 8 Stunden'!E31,Tagegeldhöhe!$C$9:$D$11)*'Reisekosten unter 8 Stunden'!F31</f>
        <v>0</v>
      </c>
      <c r="H31" s="51" t="str">
        <f>IF('Reisekosten unter 8 Stunden'!E31=Tagegeldhöhe!$A$9,'Reisekosten unter 8 Stunden'!F31*Tagegeldhöhe!$B$9,IF(E31=Tagegeldhöhe!$A$10,'Reisekosten unter 8 Stunden'!F31*Tagegeldhöhe!$B$10,IF(E31=Tagegeldhöhe!$A$11,'Reisekosten unter 8 Stunden'!F31*Tagegeldhöhe!$B$11,"")))</f>
        <v/>
      </c>
      <c r="I31" s="54"/>
      <c r="J31" s="53">
        <f>IF(A31="",0,IF(E31="",0,IF(E31=Tagegeldhöhe!$A$9,'Reisekosten unter 8 Stunden'!F31*Tagegeldhöhe!$B$9,IF('Reisekosten unter 8 Stunden'!E31=Tagegeldhöhe!$A$10,'Reisekosten unter 8 Stunden'!F31*Tagegeldhöhe!$B$10,IF('Reisekosten unter 8 Stunden'!E31=Tagegeldhöhe!$A$11,'Reisekosten unter 8 Stunden'!F31*Tagegeldhöhe!$B$11))))+I31)</f>
        <v>0</v>
      </c>
    </row>
    <row r="32" spans="1:10">
      <c r="A32" s="47"/>
      <c r="B32" s="37"/>
      <c r="C32" s="37"/>
      <c r="D32" s="38"/>
      <c r="E32" s="38"/>
      <c r="F32" s="50"/>
      <c r="G32" s="44">
        <f>SUMIF(Tagegeldhöhe!$A$9:$A$11,'Reisekosten unter 8 Stunden'!E32,Tagegeldhöhe!$C$9:$D$11)*'Reisekosten unter 8 Stunden'!F32</f>
        <v>0</v>
      </c>
      <c r="H32" s="51" t="str">
        <f>IF('Reisekosten unter 8 Stunden'!E32=Tagegeldhöhe!$A$9,'Reisekosten unter 8 Stunden'!F32*Tagegeldhöhe!$B$9,IF(E32=Tagegeldhöhe!$A$10,'Reisekosten unter 8 Stunden'!F32*Tagegeldhöhe!$B$10,IF(E32=Tagegeldhöhe!$A$11,'Reisekosten unter 8 Stunden'!F32*Tagegeldhöhe!$B$11,"")))</f>
        <v/>
      </c>
      <c r="I32" s="54"/>
      <c r="J32" s="53">
        <f>IF(A32="",0,IF(E32="",0,IF(E32=Tagegeldhöhe!$A$9,'Reisekosten unter 8 Stunden'!F32*Tagegeldhöhe!$B$9,IF('Reisekosten unter 8 Stunden'!E32=Tagegeldhöhe!$A$10,'Reisekosten unter 8 Stunden'!F32*Tagegeldhöhe!$B$10,IF('Reisekosten unter 8 Stunden'!E32=Tagegeldhöhe!$A$11,'Reisekosten unter 8 Stunden'!F32*Tagegeldhöhe!$B$11))))+I32)</f>
        <v>0</v>
      </c>
    </row>
    <row r="33" spans="1:10">
      <c r="A33" s="47"/>
      <c r="B33" s="37"/>
      <c r="C33" s="37"/>
      <c r="D33" s="38"/>
      <c r="E33" s="38"/>
      <c r="F33" s="50"/>
      <c r="G33" s="44">
        <f>SUMIF(Tagegeldhöhe!$A$9:$A$11,'Reisekosten unter 8 Stunden'!E33,Tagegeldhöhe!$C$9:$D$11)*'Reisekosten unter 8 Stunden'!F33</f>
        <v>0</v>
      </c>
      <c r="H33" s="51" t="str">
        <f>IF('Reisekosten unter 8 Stunden'!E33=Tagegeldhöhe!$A$9,'Reisekosten unter 8 Stunden'!F33*Tagegeldhöhe!$B$9,IF(E33=Tagegeldhöhe!$A$10,'Reisekosten unter 8 Stunden'!F33*Tagegeldhöhe!$B$10,IF(E33=Tagegeldhöhe!$A$11,'Reisekosten unter 8 Stunden'!F33*Tagegeldhöhe!$B$11,"")))</f>
        <v/>
      </c>
      <c r="I33" s="54"/>
      <c r="J33" s="53">
        <f>IF(A33="",0,IF(E33="",0,IF(E33=Tagegeldhöhe!$A$9,'Reisekosten unter 8 Stunden'!F33*Tagegeldhöhe!$B$9,IF('Reisekosten unter 8 Stunden'!E33=Tagegeldhöhe!$A$10,'Reisekosten unter 8 Stunden'!F33*Tagegeldhöhe!$B$10,IF('Reisekosten unter 8 Stunden'!E33=Tagegeldhöhe!$A$11,'Reisekosten unter 8 Stunden'!F33*Tagegeldhöhe!$B$11))))+I33)</f>
        <v>0</v>
      </c>
    </row>
    <row r="34" spans="1:10">
      <c r="A34" s="47"/>
      <c r="B34" s="37"/>
      <c r="C34" s="37"/>
      <c r="D34" s="38"/>
      <c r="E34" s="38"/>
      <c r="F34" s="50"/>
      <c r="G34" s="44">
        <f>SUMIF(Tagegeldhöhe!$A$9:$A$11,'Reisekosten unter 8 Stunden'!E34,Tagegeldhöhe!$C$9:$D$11)*'Reisekosten unter 8 Stunden'!F34</f>
        <v>0</v>
      </c>
      <c r="H34" s="51" t="str">
        <f>IF('Reisekosten unter 8 Stunden'!E34=Tagegeldhöhe!$A$9,'Reisekosten unter 8 Stunden'!F34*Tagegeldhöhe!$B$9,IF(E34=Tagegeldhöhe!$A$10,'Reisekosten unter 8 Stunden'!F34*Tagegeldhöhe!$B$10,IF(E34=Tagegeldhöhe!$A$11,'Reisekosten unter 8 Stunden'!F34*Tagegeldhöhe!$B$11,"")))</f>
        <v/>
      </c>
      <c r="I34" s="54"/>
      <c r="J34" s="53">
        <f>IF(A34="",0,IF(E34="",0,IF(E34=Tagegeldhöhe!$A$9,'Reisekosten unter 8 Stunden'!F34*Tagegeldhöhe!$B$9,IF('Reisekosten unter 8 Stunden'!E34=Tagegeldhöhe!$A$10,'Reisekosten unter 8 Stunden'!F34*Tagegeldhöhe!$B$10,IF('Reisekosten unter 8 Stunden'!E34=Tagegeldhöhe!$A$11,'Reisekosten unter 8 Stunden'!F34*Tagegeldhöhe!$B$11))))+I34)</f>
        <v>0</v>
      </c>
    </row>
    <row r="35" spans="1:10">
      <c r="A35" s="47"/>
      <c r="B35" s="37"/>
      <c r="C35" s="37"/>
      <c r="D35" s="38"/>
      <c r="E35" s="38"/>
      <c r="F35" s="50"/>
      <c r="G35" s="44">
        <f>SUMIF(Tagegeldhöhe!$A$9:$A$11,'Reisekosten unter 8 Stunden'!E35,Tagegeldhöhe!$C$9:$D$11)*'Reisekosten unter 8 Stunden'!F35</f>
        <v>0</v>
      </c>
      <c r="H35" s="51" t="str">
        <f>IF('Reisekosten unter 8 Stunden'!E35=Tagegeldhöhe!$A$9,'Reisekosten unter 8 Stunden'!F35*Tagegeldhöhe!$B$9,IF(E35=Tagegeldhöhe!$A$10,'Reisekosten unter 8 Stunden'!F35*Tagegeldhöhe!$B$10,IF(E35=Tagegeldhöhe!$A$11,'Reisekosten unter 8 Stunden'!F35*Tagegeldhöhe!$B$11,"")))</f>
        <v/>
      </c>
      <c r="I35" s="54"/>
      <c r="J35" s="53">
        <f>IF(A35="",0,IF(E35="",0,IF(E35=Tagegeldhöhe!$A$9,'Reisekosten unter 8 Stunden'!F35*Tagegeldhöhe!$B$9,IF('Reisekosten unter 8 Stunden'!E35=Tagegeldhöhe!$A$10,'Reisekosten unter 8 Stunden'!F35*Tagegeldhöhe!$B$10,IF('Reisekosten unter 8 Stunden'!E35=Tagegeldhöhe!$A$11,'Reisekosten unter 8 Stunden'!F35*Tagegeldhöhe!$B$11))))+I35)</f>
        <v>0</v>
      </c>
    </row>
    <row r="36" spans="1:10" ht="13.5" thickBot="1">
      <c r="A36" s="129" t="s">
        <v>51</v>
      </c>
      <c r="B36" s="130"/>
      <c r="C36" s="130"/>
      <c r="D36" s="130"/>
      <c r="E36" s="130"/>
      <c r="F36" s="57">
        <f>SUM(F5:F35)</f>
        <v>0</v>
      </c>
      <c r="G36" s="57">
        <f>SUM(G5:G35)</f>
        <v>0</v>
      </c>
      <c r="H36" s="55">
        <f>SUM(H5:H35)</f>
        <v>0</v>
      </c>
      <c r="I36" s="55"/>
      <c r="J36" s="56">
        <f>SUM(J5:J35)</f>
        <v>0</v>
      </c>
    </row>
  </sheetData>
  <sheetProtection algorithmName="SHA-512" hashValue="OSwsJlwDVm/AtM+8IOaZB/PW6b9fh5XKfJpvHMsHpdOSx8WD3e+5dqx4AXD5vzSGlojjzk4aTtq7QKCsiKBcbw==" saltValue="euZjerKLTZDU+kf2De5QLw==" spinCount="100000" sheet="1" objects="1" scenarios="1"/>
  <mergeCells count="10">
    <mergeCell ref="W1:X1"/>
    <mergeCell ref="J3:J4"/>
    <mergeCell ref="A36:E36"/>
    <mergeCell ref="A3:A4"/>
    <mergeCell ref="B3:C3"/>
    <mergeCell ref="D3:D4"/>
    <mergeCell ref="E3:E4"/>
    <mergeCell ref="F3:F4"/>
    <mergeCell ref="I3:I4"/>
    <mergeCell ref="H3:H4"/>
  </mergeCells>
  <dataValidations count="1">
    <dataValidation type="list" allowBlank="1" showInputMessage="1" showErrorMessage="1" sqref="E5:E35" xr:uid="{773E8AFF-905A-472B-BEA4-C6098A4E484F}">
      <formula1>"Pkw, Motorrad, Fahrrad"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&amp;R&amp;8Stand: August 2024</oddHeader>
  </headerFooter>
  <ignoredErrors>
    <ignoredError sqref="H5" emptyCellReferenc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1"/>
  <dimension ref="A1:V39"/>
  <sheetViews>
    <sheetView zoomScaleNormal="100" workbookViewId="0">
      <selection activeCell="H8" sqref="H8"/>
    </sheetView>
  </sheetViews>
  <sheetFormatPr baseColWidth="10" defaultRowHeight="12.75"/>
  <cols>
    <col min="1" max="1" width="18.140625" bestFit="1" customWidth="1"/>
    <col min="2" max="6" width="8.28515625" customWidth="1"/>
    <col min="7" max="22" width="12.7109375" customWidth="1"/>
  </cols>
  <sheetData>
    <row r="1" spans="1:22">
      <c r="A1" t="s">
        <v>18</v>
      </c>
    </row>
    <row r="6" spans="1:22">
      <c r="B6" t="s">
        <v>4</v>
      </c>
      <c r="C6" s="143" t="s">
        <v>3</v>
      </c>
      <c r="D6" s="143"/>
      <c r="E6" s="143"/>
      <c r="F6" s="143"/>
      <c r="G6" s="2" t="s">
        <v>2</v>
      </c>
      <c r="H6" t="s">
        <v>2</v>
      </c>
    </row>
    <row r="7" spans="1:22">
      <c r="C7" s="2"/>
      <c r="D7" s="2"/>
      <c r="E7" s="2"/>
      <c r="F7" s="2"/>
      <c r="G7" s="11" t="s">
        <v>13</v>
      </c>
      <c r="H7" t="s">
        <v>0</v>
      </c>
      <c r="I7" t="s">
        <v>7</v>
      </c>
      <c r="J7" t="s">
        <v>8</v>
      </c>
      <c r="K7" t="s">
        <v>9</v>
      </c>
      <c r="L7" t="s">
        <v>10</v>
      </c>
      <c r="M7" t="s">
        <v>11</v>
      </c>
      <c r="N7" t="s">
        <v>12</v>
      </c>
      <c r="O7" t="s">
        <v>25</v>
      </c>
      <c r="P7" t="s">
        <v>26</v>
      </c>
      <c r="Q7" t="s">
        <v>27</v>
      </c>
      <c r="R7" t="s">
        <v>28</v>
      </c>
      <c r="S7" t="s">
        <v>29</v>
      </c>
      <c r="T7" t="s">
        <v>30</v>
      </c>
      <c r="U7" t="s">
        <v>31</v>
      </c>
      <c r="V7" t="s">
        <v>1</v>
      </c>
    </row>
    <row r="8" spans="1:22">
      <c r="A8" s="17" t="s">
        <v>5</v>
      </c>
      <c r="B8" s="18" t="e">
        <f>#REF!-#REF!</f>
        <v>#REF!</v>
      </c>
      <c r="C8" s="17" t="e">
        <f>HOUR(#REF!)</f>
        <v>#REF!</v>
      </c>
      <c r="D8" s="17" t="e">
        <f>MINUTE(#REF!)</f>
        <v>#REF!</v>
      </c>
      <c r="E8" s="17" t="e">
        <f t="shared" ref="E8:E9" si="0">D8/60</f>
        <v>#REF!</v>
      </c>
      <c r="F8" s="19" t="e">
        <f>24-(C8+E8)</f>
        <v>#REF!</v>
      </c>
      <c r="G8" s="20" t="e">
        <f>IF(#REF!=#REF!,(C9+E9)-(C8-(0-E8)),0)</f>
        <v>#REF!</v>
      </c>
      <c r="H8" s="21" t="e">
        <f>IF(#REF!="",0,IF(#REF!=#REF!,G9,14))</f>
        <v>#REF!</v>
      </c>
      <c r="I8" s="22" t="e">
        <f>IF(#REF!="",0,IF(B8&gt;1,28,0))</f>
        <v>#REF!</v>
      </c>
      <c r="J8" s="22" t="e">
        <f>IF(#REF!="",0,IF(B8&gt;2,28,0))</f>
        <v>#REF!</v>
      </c>
      <c r="K8" s="22" t="e">
        <f>IF(#REF!="",0,IF(B8&gt;3,28,0))</f>
        <v>#REF!</v>
      </c>
      <c r="L8" s="22" t="e">
        <f>IF(#REF!="",0,IF(B8&gt;4,28,0))</f>
        <v>#REF!</v>
      </c>
      <c r="M8" s="22" t="e">
        <f>IF(#REF!="",0,IF(B8&gt;5,28,0))</f>
        <v>#REF!</v>
      </c>
      <c r="N8" s="22" t="e">
        <f>IF(#REF!="",0,IF(B8&gt;6,28,0))</f>
        <v>#REF!</v>
      </c>
      <c r="O8" s="22" t="e">
        <f>IF(#REF!="",0,IF(B8&gt;7,28,0))</f>
        <v>#REF!</v>
      </c>
      <c r="P8" s="22" t="e">
        <f>IF(#REF!="",0,IF(B8&gt;8,28,0))</f>
        <v>#REF!</v>
      </c>
      <c r="Q8" s="22" t="e">
        <f>IF(#REF!="",0,IF(B8&gt;9,28,0))</f>
        <v>#REF!</v>
      </c>
      <c r="R8" s="22" t="e">
        <f>IF(#REF!="",0,IF(B8&gt;10,28,0))</f>
        <v>#REF!</v>
      </c>
      <c r="S8" s="22" t="e">
        <f>IF(#REF!="",0,IF(B8&gt;11,28,0))</f>
        <v>#REF!</v>
      </c>
      <c r="T8" s="22" t="e">
        <f>IF(#REF!="",0,IF(B8&gt;12,28,0))</f>
        <v>#REF!</v>
      </c>
      <c r="U8" s="22" t="e">
        <f>IF(#REF!="",0,IF(B8&gt;13,28,0))</f>
        <v>#REF!</v>
      </c>
      <c r="V8" s="21" t="e">
        <f>IF(#REF!="",0,IF(B8&lt;1,0,14))</f>
        <v>#REF!</v>
      </c>
    </row>
    <row r="9" spans="1:22">
      <c r="A9" s="12" t="s">
        <v>6</v>
      </c>
      <c r="B9" s="13"/>
      <c r="C9" s="12" t="e">
        <f>HOUR(#REF!)</f>
        <v>#REF!</v>
      </c>
      <c r="D9" s="12" t="e">
        <f>MINUTE(#REF!)</f>
        <v>#REF!</v>
      </c>
      <c r="E9" s="12" t="e">
        <f t="shared" si="0"/>
        <v>#REF!</v>
      </c>
      <c r="F9" s="14" t="e">
        <f>C9+E9</f>
        <v>#REF!</v>
      </c>
      <c r="G9" s="15" t="e">
        <f>IF(#REF!="",0,IF(G8&gt;=8.01,14,0))</f>
        <v>#REF!</v>
      </c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5"/>
    </row>
    <row r="10" spans="1:22">
      <c r="A10" s="17" t="s">
        <v>5</v>
      </c>
      <c r="B10" s="18" t="e">
        <f>#REF!-#REF!</f>
        <v>#REF!</v>
      </c>
      <c r="C10" s="17" t="e">
        <f>HOUR(#REF!)</f>
        <v>#REF!</v>
      </c>
      <c r="D10" s="17" t="e">
        <f>MINUTE(#REF!)</f>
        <v>#REF!</v>
      </c>
      <c r="E10" s="17" t="e">
        <f t="shared" ref="E10:E37" si="1">D10/60</f>
        <v>#REF!</v>
      </c>
      <c r="F10" s="19" t="e">
        <f t="shared" ref="F10" si="2">24-(C10+E10)</f>
        <v>#REF!</v>
      </c>
      <c r="G10" s="20" t="e">
        <f>IF(#REF!=#REF!,(C11+E11)-(C10-(0-E10)),0)</f>
        <v>#REF!</v>
      </c>
      <c r="H10" s="21" t="e">
        <f>IF(#REF!="",0,IF(#REF!=#REF!,G11,14))</f>
        <v>#REF!</v>
      </c>
      <c r="I10" s="22" t="e">
        <f>IF(#REF!="",0,IF(B10&gt;1,28,0))</f>
        <v>#REF!</v>
      </c>
      <c r="J10" s="22" t="e">
        <f>IF(#REF!="",0,IF(B10&gt;2,28,0))</f>
        <v>#REF!</v>
      </c>
      <c r="K10" s="22" t="e">
        <f>IF(#REF!="",0,IF(B10&gt;3,28,0))</f>
        <v>#REF!</v>
      </c>
      <c r="L10" s="22" t="e">
        <f>IF(#REF!="",0,IF(B10&gt;4,28,0))</f>
        <v>#REF!</v>
      </c>
      <c r="M10" s="22" t="e">
        <f>IF(#REF!="",0,IF(B10&gt;5,28,0))</f>
        <v>#REF!</v>
      </c>
      <c r="N10" s="22" t="e">
        <f>IF(#REF!="",0,IF(B10&gt;6,28,0))</f>
        <v>#REF!</v>
      </c>
      <c r="O10" s="22" t="e">
        <f>IF(#REF!="",0,IF(B10&gt;7,28,0))</f>
        <v>#REF!</v>
      </c>
      <c r="P10" s="22" t="e">
        <f>IF(#REF!="",0,IF(B10&gt;8,28,0))</f>
        <v>#REF!</v>
      </c>
      <c r="Q10" s="22" t="e">
        <f>IF(#REF!="",0,IF(B10&gt;9,28,0))</f>
        <v>#REF!</v>
      </c>
      <c r="R10" s="22" t="e">
        <f>IF(#REF!="",0,IF(B10&gt;10,28,0))</f>
        <v>#REF!</v>
      </c>
      <c r="S10" s="22" t="e">
        <f>IF(#REF!="",0,IF(B10&gt;11,28,0))</f>
        <v>#REF!</v>
      </c>
      <c r="T10" s="22" t="e">
        <f>IF(#REF!="",0,IF(B10&gt;12,28,0))</f>
        <v>#REF!</v>
      </c>
      <c r="U10" s="22" t="e">
        <f>IF(#REF!="",0,IF(B10&gt;13,28,0))</f>
        <v>#REF!</v>
      </c>
      <c r="V10" s="21" t="e">
        <f>IF(#REF!="",0,IF(B10&lt;1,0,14))</f>
        <v>#REF!</v>
      </c>
    </row>
    <row r="11" spans="1:22">
      <c r="A11" s="12" t="s">
        <v>6</v>
      </c>
      <c r="B11" s="13"/>
      <c r="C11" s="12" t="e">
        <f>HOUR(#REF!)</f>
        <v>#REF!</v>
      </c>
      <c r="D11" s="12" t="e">
        <f>MINUTE(#REF!)</f>
        <v>#REF!</v>
      </c>
      <c r="E11" s="12" t="e">
        <f t="shared" si="1"/>
        <v>#REF!</v>
      </c>
      <c r="F11" s="14" t="e">
        <f t="shared" ref="F11" si="3">C11+E11</f>
        <v>#REF!</v>
      </c>
      <c r="G11" s="15" t="e">
        <f>IF(#REF!="",0,IF(G10&gt;=8.01,14,0))</f>
        <v>#REF!</v>
      </c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5"/>
    </row>
    <row r="12" spans="1:22">
      <c r="A12" s="17" t="s">
        <v>5</v>
      </c>
      <c r="B12" s="18" t="e">
        <f>#REF!-#REF!</f>
        <v>#REF!</v>
      </c>
      <c r="C12" s="17" t="e">
        <f>HOUR(#REF!)</f>
        <v>#REF!</v>
      </c>
      <c r="D12" s="17" t="e">
        <f>MINUTE(#REF!)</f>
        <v>#REF!</v>
      </c>
      <c r="E12" s="17" t="e">
        <f t="shared" si="1"/>
        <v>#REF!</v>
      </c>
      <c r="F12" s="19" t="e">
        <f t="shared" ref="F12" si="4">24-(C12+E12)</f>
        <v>#REF!</v>
      </c>
      <c r="G12" s="20" t="e">
        <f>IF(#REF!=#REF!,(C13+E13)-(C12-(0-E12)),0)</f>
        <v>#REF!</v>
      </c>
      <c r="H12" s="21" t="e">
        <f>IF(#REF!="",0,IF(#REF!=#REF!,G13,14))</f>
        <v>#REF!</v>
      </c>
      <c r="I12" s="22" t="e">
        <f>IF(#REF!="",0,IF(B12&gt;1,28,0))</f>
        <v>#REF!</v>
      </c>
      <c r="J12" s="22" t="e">
        <f>IF(#REF!="",0,IF(B12&gt;2,28,0))</f>
        <v>#REF!</v>
      </c>
      <c r="K12" s="22" t="e">
        <f>IF(#REF!="",0,IF(B12&gt;3,28,0))</f>
        <v>#REF!</v>
      </c>
      <c r="L12" s="22" t="e">
        <f>IF(#REF!="",0,IF(B12&gt;4,28,0))</f>
        <v>#REF!</v>
      </c>
      <c r="M12" s="22" t="e">
        <f>IF(#REF!="",0,IF(B12&gt;5,28,0))</f>
        <v>#REF!</v>
      </c>
      <c r="N12" s="22" t="e">
        <f>IF(#REF!="",0,IF(B12&gt;6,28,0))</f>
        <v>#REF!</v>
      </c>
      <c r="O12" s="22" t="e">
        <f>IF(#REF!="",0,IF(B12&gt;7,28,0))</f>
        <v>#REF!</v>
      </c>
      <c r="P12" s="22" t="e">
        <f>IF(#REF!="",0,IF(B12&gt;8,28,0))</f>
        <v>#REF!</v>
      </c>
      <c r="Q12" s="22" t="e">
        <f>IF(#REF!="",0,IF(B12&gt;9,28,0))</f>
        <v>#REF!</v>
      </c>
      <c r="R12" s="22" t="e">
        <f>IF(#REF!="",0,IF(B12&gt;10,28,0))</f>
        <v>#REF!</v>
      </c>
      <c r="S12" s="22" t="e">
        <f>IF(#REF!="",0,IF(B12&gt;11,28,0))</f>
        <v>#REF!</v>
      </c>
      <c r="T12" s="22" t="e">
        <f>IF(#REF!="",0,IF(B12&gt;12,28,0))</f>
        <v>#REF!</v>
      </c>
      <c r="U12" s="22" t="e">
        <f>IF(#REF!="",0,IF(B12&gt;13,28,0))</f>
        <v>#REF!</v>
      </c>
      <c r="V12" s="21" t="e">
        <f>IF(#REF!="",0,IF(B12&lt;1,0,14))</f>
        <v>#REF!</v>
      </c>
    </row>
    <row r="13" spans="1:22">
      <c r="A13" s="12" t="s">
        <v>6</v>
      </c>
      <c r="B13" s="13"/>
      <c r="C13" s="12" t="e">
        <f>HOUR(#REF!)</f>
        <v>#REF!</v>
      </c>
      <c r="D13" s="12" t="e">
        <f>MINUTE(#REF!)</f>
        <v>#REF!</v>
      </c>
      <c r="E13" s="12" t="e">
        <f t="shared" si="1"/>
        <v>#REF!</v>
      </c>
      <c r="F13" s="14" t="e">
        <f t="shared" ref="F13" si="5">C13+E13</f>
        <v>#REF!</v>
      </c>
      <c r="G13" s="15" t="e">
        <f>IF(#REF!="",0,IF(G12&gt;=8.01,14,0))</f>
        <v>#REF!</v>
      </c>
      <c r="H13" s="15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5"/>
    </row>
    <row r="14" spans="1:22">
      <c r="A14" s="17" t="s">
        <v>5</v>
      </c>
      <c r="B14" s="18" t="e">
        <f>#REF!-#REF!</f>
        <v>#REF!</v>
      </c>
      <c r="C14" s="17" t="e">
        <f>HOUR(#REF!)</f>
        <v>#REF!</v>
      </c>
      <c r="D14" s="17" t="e">
        <f>MINUTE(#REF!)</f>
        <v>#REF!</v>
      </c>
      <c r="E14" s="17" t="e">
        <f t="shared" si="1"/>
        <v>#REF!</v>
      </c>
      <c r="F14" s="19" t="e">
        <f t="shared" ref="F14" si="6">24-(C14+E14)</f>
        <v>#REF!</v>
      </c>
      <c r="G14" s="20" t="e">
        <f>IF(#REF!=#REF!,(C15+E15)-(C14-(0-E14)),0)</f>
        <v>#REF!</v>
      </c>
      <c r="H14" s="21" t="e">
        <f>IF(#REF!="",0,IF(#REF!=#REF!,G15,14))</f>
        <v>#REF!</v>
      </c>
      <c r="I14" s="22" t="e">
        <f>IF(#REF!="",0,IF(B14&gt;1,28,0))</f>
        <v>#REF!</v>
      </c>
      <c r="J14" s="22" t="e">
        <f>IF(#REF!="",0,IF(B14&gt;2,28,0))</f>
        <v>#REF!</v>
      </c>
      <c r="K14" s="22" t="e">
        <f>IF(#REF!="",0,IF(B14&gt;3,28,0))</f>
        <v>#REF!</v>
      </c>
      <c r="L14" s="22" t="e">
        <f>IF(#REF!="",0,IF(B14&gt;4,28,0))</f>
        <v>#REF!</v>
      </c>
      <c r="M14" s="22" t="e">
        <f>IF(#REF!="",0,IF(B14&gt;5,28,0))</f>
        <v>#REF!</v>
      </c>
      <c r="N14" s="22" t="e">
        <f>IF(#REF!="",0,IF(B14&gt;6,28,0))</f>
        <v>#REF!</v>
      </c>
      <c r="O14" s="22" t="e">
        <f>IF(#REF!="",0,IF(B14&gt;7,28,0))</f>
        <v>#REF!</v>
      </c>
      <c r="P14" s="22" t="e">
        <f>IF(#REF!="",0,IF(B14&gt;8,28,0))</f>
        <v>#REF!</v>
      </c>
      <c r="Q14" s="22" t="e">
        <f>IF(#REF!="",0,IF(B14&gt;9,28,0))</f>
        <v>#REF!</v>
      </c>
      <c r="R14" s="22" t="e">
        <f>IF(#REF!="",0,IF(B14&gt;10,28,0))</f>
        <v>#REF!</v>
      </c>
      <c r="S14" s="22" t="e">
        <f>IF(#REF!="",0,IF(B14&gt;11,28,0))</f>
        <v>#REF!</v>
      </c>
      <c r="T14" s="22" t="e">
        <f>IF(#REF!="",0,IF(B14&gt;12,28,0))</f>
        <v>#REF!</v>
      </c>
      <c r="U14" s="22" t="e">
        <f>IF(#REF!="",0,IF(B14&gt;13,28,0))</f>
        <v>#REF!</v>
      </c>
      <c r="V14" s="21" t="e">
        <f>IF(#REF!="",0,IF(B14&lt;1,0,14))</f>
        <v>#REF!</v>
      </c>
    </row>
    <row r="15" spans="1:22">
      <c r="A15" s="12" t="s">
        <v>6</v>
      </c>
      <c r="B15" s="13"/>
      <c r="C15" s="12" t="e">
        <f>HOUR(#REF!)</f>
        <v>#REF!</v>
      </c>
      <c r="D15" s="12" t="e">
        <f>MINUTE(#REF!)</f>
        <v>#REF!</v>
      </c>
      <c r="E15" s="12" t="e">
        <f t="shared" si="1"/>
        <v>#REF!</v>
      </c>
      <c r="F15" s="14" t="e">
        <f t="shared" ref="F15" si="7">C15+E15</f>
        <v>#REF!</v>
      </c>
      <c r="G15" s="15" t="e">
        <f>IF(#REF!="",0,IF(G14&gt;=8.01,14,0))</f>
        <v>#REF!</v>
      </c>
      <c r="H15" s="15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5"/>
    </row>
    <row r="16" spans="1:22">
      <c r="A16" s="17" t="s">
        <v>5</v>
      </c>
      <c r="B16" s="18" t="e">
        <f>#REF!-#REF!</f>
        <v>#REF!</v>
      </c>
      <c r="C16" s="17" t="e">
        <f>HOUR(#REF!)</f>
        <v>#REF!</v>
      </c>
      <c r="D16" s="17" t="e">
        <f>MINUTE(#REF!)</f>
        <v>#REF!</v>
      </c>
      <c r="E16" s="17" t="e">
        <f t="shared" si="1"/>
        <v>#REF!</v>
      </c>
      <c r="F16" s="19" t="e">
        <f t="shared" ref="F16" si="8">24-(C16+E16)</f>
        <v>#REF!</v>
      </c>
      <c r="G16" s="20" t="e">
        <f>IF(#REF!=#REF!,(C17+E17)-(C16-(0-E16)),0)</f>
        <v>#REF!</v>
      </c>
      <c r="H16" s="21" t="e">
        <f>IF(#REF!="",0,IF(#REF!=#REF!,G17,14))</f>
        <v>#REF!</v>
      </c>
      <c r="I16" s="22" t="e">
        <f>IF(#REF!="",0,IF(B16&gt;1,28,0))</f>
        <v>#REF!</v>
      </c>
      <c r="J16" s="22" t="e">
        <f>IF(#REF!="",0,IF(B16&gt;2,28,0))</f>
        <v>#REF!</v>
      </c>
      <c r="K16" s="22" t="e">
        <f>IF(#REF!="",0,IF(B16&gt;3,28,0))</f>
        <v>#REF!</v>
      </c>
      <c r="L16" s="22" t="e">
        <f>IF(#REF!="",0,IF(B16&gt;4,28,0))</f>
        <v>#REF!</v>
      </c>
      <c r="M16" s="22" t="e">
        <f>IF(#REF!="",0,IF(B16&gt;5,28,0))</f>
        <v>#REF!</v>
      </c>
      <c r="N16" s="22" t="e">
        <f>IF(#REF!="",0,IF(B16&gt;6,28,0))</f>
        <v>#REF!</v>
      </c>
      <c r="O16" s="22" t="e">
        <f>IF(#REF!="",0,IF(B16&gt;7,28,0))</f>
        <v>#REF!</v>
      </c>
      <c r="P16" s="22" t="e">
        <f>IF(#REF!="",0,IF(B16&gt;8,28,0))</f>
        <v>#REF!</v>
      </c>
      <c r="Q16" s="22" t="e">
        <f>IF(#REF!="",0,IF(B16&gt;9,28,0))</f>
        <v>#REF!</v>
      </c>
      <c r="R16" s="22" t="e">
        <f>IF(#REF!="",0,IF(B16&gt;10,28,0))</f>
        <v>#REF!</v>
      </c>
      <c r="S16" s="22" t="e">
        <f>IF(#REF!="",0,IF(B16&gt;11,28,0))</f>
        <v>#REF!</v>
      </c>
      <c r="T16" s="22" t="e">
        <f>IF(#REF!="",0,IF(B16&gt;12,28,0))</f>
        <v>#REF!</v>
      </c>
      <c r="U16" s="22" t="e">
        <f>IF(#REF!="",0,IF(B16&gt;13,28,0))</f>
        <v>#REF!</v>
      </c>
      <c r="V16" s="21" t="e">
        <f>IF(#REF!="",0,IF(B16&lt;1,0,14))</f>
        <v>#REF!</v>
      </c>
    </row>
    <row r="17" spans="1:22">
      <c r="A17" s="12" t="s">
        <v>6</v>
      </c>
      <c r="B17" s="13"/>
      <c r="C17" s="12" t="e">
        <f>HOUR(#REF!)</f>
        <v>#REF!</v>
      </c>
      <c r="D17" s="12" t="e">
        <f>MINUTE(#REF!)</f>
        <v>#REF!</v>
      </c>
      <c r="E17" s="12" t="e">
        <f t="shared" si="1"/>
        <v>#REF!</v>
      </c>
      <c r="F17" s="14" t="e">
        <f t="shared" ref="F17" si="9">C17+E17</f>
        <v>#REF!</v>
      </c>
      <c r="G17" s="15" t="e">
        <f>IF(#REF!="",0,IF(G16&gt;=8.01,14,0))</f>
        <v>#REF!</v>
      </c>
      <c r="H17" s="15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5"/>
    </row>
    <row r="18" spans="1:22">
      <c r="A18" s="17" t="s">
        <v>5</v>
      </c>
      <c r="B18" s="18" t="e">
        <f>#REF!-#REF!</f>
        <v>#REF!</v>
      </c>
      <c r="C18" s="17" t="e">
        <f>HOUR(#REF!)</f>
        <v>#REF!</v>
      </c>
      <c r="D18" s="17" t="e">
        <f>MINUTE(#REF!)</f>
        <v>#REF!</v>
      </c>
      <c r="E18" s="17" t="e">
        <f t="shared" si="1"/>
        <v>#REF!</v>
      </c>
      <c r="F18" s="19" t="e">
        <f t="shared" ref="F18" si="10">24-(C18+E18)</f>
        <v>#REF!</v>
      </c>
      <c r="G18" s="20" t="e">
        <f>IF(#REF!=#REF!,(C19+E19)-(C18-(0-E18)),0)</f>
        <v>#REF!</v>
      </c>
      <c r="H18" s="21" t="e">
        <f>IF(#REF!="",0,IF(#REF!=#REF!,G19,14))</f>
        <v>#REF!</v>
      </c>
      <c r="I18" s="22" t="e">
        <f>IF(#REF!="",0,IF(B18&gt;1,28,0))</f>
        <v>#REF!</v>
      </c>
      <c r="J18" s="22" t="e">
        <f>IF(#REF!="",0,IF(B18&gt;2,28,0))</f>
        <v>#REF!</v>
      </c>
      <c r="K18" s="22" t="e">
        <f>IF(#REF!="",0,IF(B18&gt;3,28,0))</f>
        <v>#REF!</v>
      </c>
      <c r="L18" s="22" t="e">
        <f>IF(#REF!="",0,IF(B18&gt;4,28,0))</f>
        <v>#REF!</v>
      </c>
      <c r="M18" s="22" t="e">
        <f>IF(#REF!="",0,IF(B18&gt;5,28,0))</f>
        <v>#REF!</v>
      </c>
      <c r="N18" s="22" t="e">
        <f>IF(#REF!="",0,IF(B18&gt;6,28,0))</f>
        <v>#REF!</v>
      </c>
      <c r="O18" s="22" t="e">
        <f>IF(#REF!="",0,IF(B18&gt;7,28,0))</f>
        <v>#REF!</v>
      </c>
      <c r="P18" s="22" t="e">
        <f>IF(#REF!="",0,IF(B18&gt;8,28,0))</f>
        <v>#REF!</v>
      </c>
      <c r="Q18" s="22" t="e">
        <f>IF(#REF!="",0,IF(B18&gt;9,28,0))</f>
        <v>#REF!</v>
      </c>
      <c r="R18" s="22" t="e">
        <f>IF(#REF!="",0,IF(B18&gt;10,28,0))</f>
        <v>#REF!</v>
      </c>
      <c r="S18" s="22" t="e">
        <f>IF(#REF!="",0,IF(B18&gt;11,28,0))</f>
        <v>#REF!</v>
      </c>
      <c r="T18" s="22" t="e">
        <f>IF(#REF!="",0,IF(B18&gt;12,28,0))</f>
        <v>#REF!</v>
      </c>
      <c r="U18" s="22" t="e">
        <f>IF(#REF!="",0,IF(B18&gt;13,28,0))</f>
        <v>#REF!</v>
      </c>
      <c r="V18" s="21" t="e">
        <f>IF(#REF!="",0,IF(B18&lt;1,0,14))</f>
        <v>#REF!</v>
      </c>
    </row>
    <row r="19" spans="1:22">
      <c r="A19" s="12" t="s">
        <v>6</v>
      </c>
      <c r="B19" s="13"/>
      <c r="C19" s="12" t="e">
        <f>HOUR(#REF!)</f>
        <v>#REF!</v>
      </c>
      <c r="D19" s="12" t="e">
        <f>MINUTE(#REF!)</f>
        <v>#REF!</v>
      </c>
      <c r="E19" s="12" t="e">
        <f t="shared" si="1"/>
        <v>#REF!</v>
      </c>
      <c r="F19" s="14" t="e">
        <f t="shared" ref="F19" si="11">C19+E19</f>
        <v>#REF!</v>
      </c>
      <c r="G19" s="15" t="e">
        <f>IF(#REF!="",0,IF(G18&gt;=8.01,14,0))</f>
        <v>#REF!</v>
      </c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5"/>
    </row>
    <row r="20" spans="1:22">
      <c r="A20" s="17" t="s">
        <v>5</v>
      </c>
      <c r="B20" s="18" t="e">
        <f>#REF!-#REF!</f>
        <v>#REF!</v>
      </c>
      <c r="C20" s="17" t="e">
        <f>HOUR(#REF!)</f>
        <v>#REF!</v>
      </c>
      <c r="D20" s="17" t="e">
        <f>MINUTE(#REF!)</f>
        <v>#REF!</v>
      </c>
      <c r="E20" s="17" t="e">
        <f t="shared" si="1"/>
        <v>#REF!</v>
      </c>
      <c r="F20" s="19" t="e">
        <f t="shared" ref="F20" si="12">24-(C20+E20)</f>
        <v>#REF!</v>
      </c>
      <c r="G20" s="20" t="e">
        <f>IF(#REF!=#REF!,(C21+E21)-(C20-(0-E20)),0)</f>
        <v>#REF!</v>
      </c>
      <c r="H20" s="21" t="e">
        <f>IF(#REF!="",0,IF(#REF!=#REF!,G21,14))</f>
        <v>#REF!</v>
      </c>
      <c r="I20" s="22" t="e">
        <f>IF(#REF!="",0,IF(B20&gt;1,28,0))</f>
        <v>#REF!</v>
      </c>
      <c r="J20" s="22" t="e">
        <f>IF(#REF!="",0,IF(B20&gt;2,28,0))</f>
        <v>#REF!</v>
      </c>
      <c r="K20" s="22" t="e">
        <f>IF(#REF!="",0,IF(B20&gt;3,28,0))</f>
        <v>#REF!</v>
      </c>
      <c r="L20" s="22" t="e">
        <f>IF(#REF!="",0,IF(B20&gt;4,28,0))</f>
        <v>#REF!</v>
      </c>
      <c r="M20" s="22" t="e">
        <f>IF(#REF!="",0,IF(B20&gt;5,28,0))</f>
        <v>#REF!</v>
      </c>
      <c r="N20" s="22" t="e">
        <f>IF(#REF!="",0,IF(B20&gt;6,28,0))</f>
        <v>#REF!</v>
      </c>
      <c r="O20" s="22" t="e">
        <f>IF(#REF!="",0,IF(B20&gt;7,28,0))</f>
        <v>#REF!</v>
      </c>
      <c r="P20" s="22" t="e">
        <f>IF(#REF!="",0,IF(B20&gt;8,28,0))</f>
        <v>#REF!</v>
      </c>
      <c r="Q20" s="22" t="e">
        <f>IF(#REF!="",0,IF(B20&gt;9,28,0))</f>
        <v>#REF!</v>
      </c>
      <c r="R20" s="22" t="e">
        <f>IF(#REF!="",0,IF(B20&gt;10,28,0))</f>
        <v>#REF!</v>
      </c>
      <c r="S20" s="22" t="e">
        <f>IF(#REF!="",0,IF(B20&gt;11,28,0))</f>
        <v>#REF!</v>
      </c>
      <c r="T20" s="22" t="e">
        <f>IF(#REF!="",0,IF(B20&gt;12,28,0))</f>
        <v>#REF!</v>
      </c>
      <c r="U20" s="22" t="e">
        <f>IF(#REF!="",0,IF(B20&gt;13,28,0))</f>
        <v>#REF!</v>
      </c>
      <c r="V20" s="21" t="e">
        <f>IF(#REF!="",0,IF(B20&lt;1,0,14))</f>
        <v>#REF!</v>
      </c>
    </row>
    <row r="21" spans="1:22">
      <c r="A21" s="12" t="s">
        <v>6</v>
      </c>
      <c r="B21" s="13"/>
      <c r="C21" s="12" t="e">
        <f>HOUR(#REF!)</f>
        <v>#REF!</v>
      </c>
      <c r="D21" s="12" t="e">
        <f>MINUTE(#REF!)</f>
        <v>#REF!</v>
      </c>
      <c r="E21" s="12" t="e">
        <f t="shared" si="1"/>
        <v>#REF!</v>
      </c>
      <c r="F21" s="14" t="e">
        <f t="shared" ref="F21" si="13">C21+E21</f>
        <v>#REF!</v>
      </c>
      <c r="G21" s="15" t="e">
        <f>IF(#REF!="",0,IF(G20&gt;=8.01,14,0))</f>
        <v>#REF!</v>
      </c>
      <c r="H21" s="15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5"/>
    </row>
    <row r="22" spans="1:22">
      <c r="A22" s="17" t="s">
        <v>5</v>
      </c>
      <c r="B22" s="18" t="e">
        <f>#REF!-#REF!</f>
        <v>#REF!</v>
      </c>
      <c r="C22" s="17" t="e">
        <f>HOUR(#REF!)</f>
        <v>#REF!</v>
      </c>
      <c r="D22" s="17" t="e">
        <f>MINUTE(#REF!)</f>
        <v>#REF!</v>
      </c>
      <c r="E22" s="17" t="e">
        <f t="shared" si="1"/>
        <v>#REF!</v>
      </c>
      <c r="F22" s="19" t="e">
        <f t="shared" ref="F22" si="14">24-(C22+E22)</f>
        <v>#REF!</v>
      </c>
      <c r="G22" s="20" t="e">
        <f>IF(#REF!=#REF!,(C23+E23)-(C22-(0-E22)),0)</f>
        <v>#REF!</v>
      </c>
      <c r="H22" s="21" t="e">
        <f>IF(#REF!="",0,IF(#REF!=#REF!,G23,14))</f>
        <v>#REF!</v>
      </c>
      <c r="I22" s="22" t="e">
        <f>IF(#REF!="",0,IF(B22&gt;1,28,0))</f>
        <v>#REF!</v>
      </c>
      <c r="J22" s="22" t="e">
        <f>IF(#REF!="",0,IF(B22&gt;2,28,0))</f>
        <v>#REF!</v>
      </c>
      <c r="K22" s="22" t="e">
        <f>IF(#REF!="",0,IF(B22&gt;3,28,0))</f>
        <v>#REF!</v>
      </c>
      <c r="L22" s="22" t="e">
        <f>IF(#REF!="",0,IF(B22&gt;4,28,0))</f>
        <v>#REF!</v>
      </c>
      <c r="M22" s="22" t="e">
        <f>IF(#REF!="",0,IF(B22&gt;5,28,0))</f>
        <v>#REF!</v>
      </c>
      <c r="N22" s="22" t="e">
        <f>IF(#REF!="",0,IF(B22&gt;6,28,0))</f>
        <v>#REF!</v>
      </c>
      <c r="O22" s="22" t="e">
        <f>IF(#REF!="",0,IF(B22&gt;7,28,0))</f>
        <v>#REF!</v>
      </c>
      <c r="P22" s="22" t="e">
        <f>IF(#REF!="",0,IF(B22&gt;8,28,0))</f>
        <v>#REF!</v>
      </c>
      <c r="Q22" s="22" t="e">
        <f>IF(#REF!="",0,IF(B22&gt;9,28,0))</f>
        <v>#REF!</v>
      </c>
      <c r="R22" s="22" t="e">
        <f>IF(#REF!="",0,IF(B22&gt;10,28,0))</f>
        <v>#REF!</v>
      </c>
      <c r="S22" s="22" t="e">
        <f>IF(#REF!="",0,IF(B22&gt;11,28,0))</f>
        <v>#REF!</v>
      </c>
      <c r="T22" s="22" t="e">
        <f>IF(#REF!="",0,IF(B22&gt;12,28,0))</f>
        <v>#REF!</v>
      </c>
      <c r="U22" s="22" t="e">
        <f>IF(#REF!="",0,IF(B22&gt;13,28,0))</f>
        <v>#REF!</v>
      </c>
      <c r="V22" s="21" t="e">
        <f>IF(#REF!="",0,IF(B22&lt;1,0,14))</f>
        <v>#REF!</v>
      </c>
    </row>
    <row r="23" spans="1:22">
      <c r="A23" s="12" t="s">
        <v>6</v>
      </c>
      <c r="B23" s="13"/>
      <c r="C23" s="12" t="e">
        <f>HOUR(#REF!)</f>
        <v>#REF!</v>
      </c>
      <c r="D23" s="12" t="e">
        <f>MINUTE(#REF!)</f>
        <v>#REF!</v>
      </c>
      <c r="E23" s="12" t="e">
        <f t="shared" si="1"/>
        <v>#REF!</v>
      </c>
      <c r="F23" s="14" t="e">
        <f t="shared" ref="F23" si="15">C23+E23</f>
        <v>#REF!</v>
      </c>
      <c r="G23" s="15" t="e">
        <f>IF(#REF!="",0,IF(G22&gt;=8.01,14,0))</f>
        <v>#REF!</v>
      </c>
      <c r="H23" s="15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5"/>
    </row>
    <row r="24" spans="1:22">
      <c r="A24" s="17" t="s">
        <v>5</v>
      </c>
      <c r="B24" s="18" t="e">
        <f>#REF!-#REF!</f>
        <v>#REF!</v>
      </c>
      <c r="C24" s="17" t="e">
        <f>HOUR(#REF!)</f>
        <v>#REF!</v>
      </c>
      <c r="D24" s="17" t="e">
        <f>MINUTE(#REF!)</f>
        <v>#REF!</v>
      </c>
      <c r="E24" s="17" t="e">
        <f t="shared" si="1"/>
        <v>#REF!</v>
      </c>
      <c r="F24" s="19" t="e">
        <f t="shared" ref="F24" si="16">24-(C24+E24)</f>
        <v>#REF!</v>
      </c>
      <c r="G24" s="20" t="e">
        <f>IF(#REF!=#REF!,(C25+E25)-(C24-(0-E24)),0)</f>
        <v>#REF!</v>
      </c>
      <c r="H24" s="21" t="e">
        <f>IF(#REF!="",0,IF(#REF!=#REF!,G25,14))</f>
        <v>#REF!</v>
      </c>
      <c r="I24" s="22" t="e">
        <f>IF(#REF!="",0,IF(B24&gt;1,28,0))</f>
        <v>#REF!</v>
      </c>
      <c r="J24" s="22" t="e">
        <f>IF(#REF!="",0,IF(B24&gt;2,28,0))</f>
        <v>#REF!</v>
      </c>
      <c r="K24" s="22" t="e">
        <f>IF(#REF!="",0,IF(B24&gt;3,28,0))</f>
        <v>#REF!</v>
      </c>
      <c r="L24" s="22" t="e">
        <f>IF(#REF!="",0,IF(B24&gt;4,28,0))</f>
        <v>#REF!</v>
      </c>
      <c r="M24" s="22" t="e">
        <f>IF(#REF!="",0,IF(B24&gt;5,28,0))</f>
        <v>#REF!</v>
      </c>
      <c r="N24" s="22" t="e">
        <f>IF(#REF!="",0,IF(B24&gt;6,28,0))</f>
        <v>#REF!</v>
      </c>
      <c r="O24" s="22" t="e">
        <f>IF(#REF!="",0,IF(B24&gt;7,28,0))</f>
        <v>#REF!</v>
      </c>
      <c r="P24" s="22" t="e">
        <f>IF(#REF!="",0,IF(B24&gt;8,28,0))</f>
        <v>#REF!</v>
      </c>
      <c r="Q24" s="22" t="e">
        <f>IF(#REF!="",0,IF(B24&gt;9,28,0))</f>
        <v>#REF!</v>
      </c>
      <c r="R24" s="22" t="e">
        <f>IF(#REF!="",0,IF(B24&gt;10,28,0))</f>
        <v>#REF!</v>
      </c>
      <c r="S24" s="22" t="e">
        <f>IF(#REF!="",0,IF(B24&gt;11,28,0))</f>
        <v>#REF!</v>
      </c>
      <c r="T24" s="22" t="e">
        <f>IF(#REF!="",0,IF(B24&gt;12,28,0))</f>
        <v>#REF!</v>
      </c>
      <c r="U24" s="22" t="e">
        <f>IF(#REF!="",0,IF(B24&gt;13,28,0))</f>
        <v>#REF!</v>
      </c>
      <c r="V24" s="21" t="e">
        <f>IF(#REF!="",0,IF(B24&lt;1,0,14))</f>
        <v>#REF!</v>
      </c>
    </row>
    <row r="25" spans="1:22">
      <c r="A25" s="12" t="s">
        <v>6</v>
      </c>
      <c r="B25" s="13"/>
      <c r="C25" s="12" t="e">
        <f>HOUR(#REF!)</f>
        <v>#REF!</v>
      </c>
      <c r="D25" s="12" t="e">
        <f>MINUTE(#REF!)</f>
        <v>#REF!</v>
      </c>
      <c r="E25" s="12" t="e">
        <f t="shared" si="1"/>
        <v>#REF!</v>
      </c>
      <c r="F25" s="14" t="e">
        <f t="shared" ref="F25" si="17">C25+E25</f>
        <v>#REF!</v>
      </c>
      <c r="G25" s="15" t="e">
        <f>IF(#REF!="",0,IF(G24&gt;=8.01,14,0))</f>
        <v>#REF!</v>
      </c>
      <c r="H25" s="1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5"/>
    </row>
    <row r="26" spans="1:22">
      <c r="A26" s="17" t="s">
        <v>5</v>
      </c>
      <c r="B26" s="18" t="e">
        <f>#REF!-#REF!</f>
        <v>#REF!</v>
      </c>
      <c r="C26" s="17" t="e">
        <f>HOUR(#REF!)</f>
        <v>#REF!</v>
      </c>
      <c r="D26" s="17" t="e">
        <f>MINUTE(#REF!)</f>
        <v>#REF!</v>
      </c>
      <c r="E26" s="17" t="e">
        <f t="shared" si="1"/>
        <v>#REF!</v>
      </c>
      <c r="F26" s="19" t="e">
        <f t="shared" ref="F26" si="18">24-(C26+E26)</f>
        <v>#REF!</v>
      </c>
      <c r="G26" s="20" t="e">
        <f>IF(#REF!=#REF!,(C27+E27)-(C26-(0-E26)),0)</f>
        <v>#REF!</v>
      </c>
      <c r="H26" s="21" t="e">
        <f>IF(#REF!="",0,IF(#REF!=#REF!,G27,14))</f>
        <v>#REF!</v>
      </c>
      <c r="I26" s="22" t="e">
        <f>IF(#REF!="",0,IF(B26&gt;1,28,0))</f>
        <v>#REF!</v>
      </c>
      <c r="J26" s="22" t="e">
        <f>IF(#REF!="",0,IF(B26&gt;2,28,0))</f>
        <v>#REF!</v>
      </c>
      <c r="K26" s="22" t="e">
        <f>IF(#REF!="",0,IF(B26&gt;3,28,0))</f>
        <v>#REF!</v>
      </c>
      <c r="L26" s="22" t="e">
        <f>IF(#REF!="",0,IF(B26&gt;4,28,0))</f>
        <v>#REF!</v>
      </c>
      <c r="M26" s="22" t="e">
        <f>IF(#REF!="",0,IF(B26&gt;5,28,0))</f>
        <v>#REF!</v>
      </c>
      <c r="N26" s="22" t="e">
        <f>IF(#REF!="",0,IF(B26&gt;6,28,0))</f>
        <v>#REF!</v>
      </c>
      <c r="O26" s="22" t="e">
        <f>IF(#REF!="",0,IF(B26&gt;7,28,0))</f>
        <v>#REF!</v>
      </c>
      <c r="P26" s="22" t="e">
        <f>IF(#REF!="",0,IF(B26&gt;8,28,0))</f>
        <v>#REF!</v>
      </c>
      <c r="Q26" s="22" t="e">
        <f>IF(#REF!="",0,IF(B26&gt;9,28,0))</f>
        <v>#REF!</v>
      </c>
      <c r="R26" s="22" t="e">
        <f>IF(#REF!="",0,IF(B26&gt;10,28,0))</f>
        <v>#REF!</v>
      </c>
      <c r="S26" s="22" t="e">
        <f>IF(#REF!="",0,IF(B26&gt;11,28,0))</f>
        <v>#REF!</v>
      </c>
      <c r="T26" s="22" t="e">
        <f>IF(#REF!="",0,IF(B26&gt;12,28,0))</f>
        <v>#REF!</v>
      </c>
      <c r="U26" s="22" t="e">
        <f>IF(#REF!="",0,IF(B26&gt;13,28,0))</f>
        <v>#REF!</v>
      </c>
      <c r="V26" s="21" t="e">
        <f>IF(#REF!="",0,IF(B26&lt;1,0,14))</f>
        <v>#REF!</v>
      </c>
    </row>
    <row r="27" spans="1:22">
      <c r="A27" s="12" t="s">
        <v>6</v>
      </c>
      <c r="B27" s="13"/>
      <c r="C27" s="12" t="e">
        <f>HOUR(#REF!)</f>
        <v>#REF!</v>
      </c>
      <c r="D27" s="12" t="e">
        <f>MINUTE(#REF!)</f>
        <v>#REF!</v>
      </c>
      <c r="E27" s="12" t="e">
        <f t="shared" si="1"/>
        <v>#REF!</v>
      </c>
      <c r="F27" s="14" t="e">
        <f t="shared" ref="F27" si="19">C27+E27</f>
        <v>#REF!</v>
      </c>
      <c r="G27" s="15" t="e">
        <f>IF(#REF!="",0,IF(G26&gt;=8.01,14,0))</f>
        <v>#REF!</v>
      </c>
      <c r="H27" s="1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5"/>
    </row>
    <row r="28" spans="1:22">
      <c r="A28" s="17" t="s">
        <v>5</v>
      </c>
      <c r="B28" s="18" t="e">
        <f>#REF!-#REF!</f>
        <v>#REF!</v>
      </c>
      <c r="C28" s="17" t="e">
        <f>HOUR(#REF!)</f>
        <v>#REF!</v>
      </c>
      <c r="D28" s="17" t="e">
        <f>MINUTE(#REF!)</f>
        <v>#REF!</v>
      </c>
      <c r="E28" s="17" t="e">
        <f t="shared" si="1"/>
        <v>#REF!</v>
      </c>
      <c r="F28" s="19" t="e">
        <f t="shared" ref="F28" si="20">24-(C28+E28)</f>
        <v>#REF!</v>
      </c>
      <c r="G28" s="20" t="e">
        <f>IF(#REF!=#REF!,(C29+E29)-(C28-(0-E28)),0)</f>
        <v>#REF!</v>
      </c>
      <c r="H28" s="21" t="e">
        <f>IF(#REF!="",0,IF(#REF!=#REF!,G29,14))</f>
        <v>#REF!</v>
      </c>
      <c r="I28" s="22" t="e">
        <f>IF(#REF!="",0,IF(B28&gt;1,28,0))</f>
        <v>#REF!</v>
      </c>
      <c r="J28" s="22" t="e">
        <f>IF(#REF!="",0,IF(B28&gt;2,28,0))</f>
        <v>#REF!</v>
      </c>
      <c r="K28" s="22" t="e">
        <f>IF(#REF!="",0,IF(B28&gt;3,28,0))</f>
        <v>#REF!</v>
      </c>
      <c r="L28" s="22" t="e">
        <f>IF(#REF!="",0,IF(B28&gt;4,28,0))</f>
        <v>#REF!</v>
      </c>
      <c r="M28" s="22" t="e">
        <f>IF(#REF!="",0,IF(B28&gt;5,28,0))</f>
        <v>#REF!</v>
      </c>
      <c r="N28" s="22" t="e">
        <f>IF(#REF!="",0,IF(B28&gt;6,28,0))</f>
        <v>#REF!</v>
      </c>
      <c r="O28" s="22" t="e">
        <f>IF(#REF!="",0,IF(B28&gt;7,28,0))</f>
        <v>#REF!</v>
      </c>
      <c r="P28" s="22" t="e">
        <f>IF(#REF!="",0,IF(B28&gt;8,28,0))</f>
        <v>#REF!</v>
      </c>
      <c r="Q28" s="22" t="e">
        <f>IF(#REF!="",0,IF(B28&gt;9,28,0))</f>
        <v>#REF!</v>
      </c>
      <c r="R28" s="22" t="e">
        <f>IF(#REF!="",0,IF(B28&gt;10,28,0))</f>
        <v>#REF!</v>
      </c>
      <c r="S28" s="22" t="e">
        <f>IF(#REF!="",0,IF(B28&gt;11,28,0))</f>
        <v>#REF!</v>
      </c>
      <c r="T28" s="22" t="e">
        <f>IF(#REF!="",0,IF(B28&gt;12,28,0))</f>
        <v>#REF!</v>
      </c>
      <c r="U28" s="22" t="e">
        <f>IF(#REF!="",0,IF(B28&gt;13,28,0))</f>
        <v>#REF!</v>
      </c>
      <c r="V28" s="21" t="e">
        <f>IF(#REF!="",0,IF(B28&lt;1,0,14))</f>
        <v>#REF!</v>
      </c>
    </row>
    <row r="29" spans="1:22">
      <c r="A29" s="12" t="s">
        <v>6</v>
      </c>
      <c r="B29" s="13"/>
      <c r="C29" s="12" t="e">
        <f>HOUR(#REF!)</f>
        <v>#REF!</v>
      </c>
      <c r="D29" s="12" t="e">
        <f>MINUTE(#REF!)</f>
        <v>#REF!</v>
      </c>
      <c r="E29" s="12" t="e">
        <f t="shared" si="1"/>
        <v>#REF!</v>
      </c>
      <c r="F29" s="14" t="e">
        <f t="shared" ref="F29" si="21">C29+E29</f>
        <v>#REF!</v>
      </c>
      <c r="G29" s="15" t="e">
        <f>IF(#REF!="",0,IF(G28&gt;=8.01,14,0))</f>
        <v>#REF!</v>
      </c>
      <c r="H29" s="15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5"/>
    </row>
    <row r="30" spans="1:22">
      <c r="A30" s="17" t="s">
        <v>5</v>
      </c>
      <c r="B30" s="18" t="e">
        <f>#REF!-#REF!</f>
        <v>#REF!</v>
      </c>
      <c r="C30" s="17" t="e">
        <f>HOUR(#REF!)</f>
        <v>#REF!</v>
      </c>
      <c r="D30" s="17" t="e">
        <f>MINUTE(#REF!)</f>
        <v>#REF!</v>
      </c>
      <c r="E30" s="17" t="e">
        <f t="shared" si="1"/>
        <v>#REF!</v>
      </c>
      <c r="F30" s="19" t="e">
        <f t="shared" ref="F30" si="22">24-(C30+E30)</f>
        <v>#REF!</v>
      </c>
      <c r="G30" s="20" t="e">
        <f>IF(#REF!=#REF!,(C31+E31)-(C30-(0-E30)),0)</f>
        <v>#REF!</v>
      </c>
      <c r="H30" s="21" t="e">
        <f>IF(#REF!="",0,IF(#REF!=#REF!,G31,14))</f>
        <v>#REF!</v>
      </c>
      <c r="I30" s="22" t="e">
        <f>IF(#REF!="",0,IF(B30&gt;1,28,0))</f>
        <v>#REF!</v>
      </c>
      <c r="J30" s="22" t="e">
        <f>IF(#REF!="",0,IF(B30&gt;2,28,0))</f>
        <v>#REF!</v>
      </c>
      <c r="K30" s="22" t="e">
        <f>IF(#REF!="",0,IF(B30&gt;3,28,0))</f>
        <v>#REF!</v>
      </c>
      <c r="L30" s="22" t="e">
        <f>IF(#REF!="",0,IF(B30&gt;4,28,0))</f>
        <v>#REF!</v>
      </c>
      <c r="M30" s="22" t="e">
        <f>IF(#REF!="",0,IF(B30&gt;5,28,0))</f>
        <v>#REF!</v>
      </c>
      <c r="N30" s="22" t="e">
        <f>IF(#REF!="",0,IF(B30&gt;6,28,0))</f>
        <v>#REF!</v>
      </c>
      <c r="O30" s="22" t="e">
        <f>IF(#REF!="",0,IF(B30&gt;7,28,0))</f>
        <v>#REF!</v>
      </c>
      <c r="P30" s="22" t="e">
        <f>IF(#REF!="",0,IF(B30&gt;8,28,0))</f>
        <v>#REF!</v>
      </c>
      <c r="Q30" s="22" t="e">
        <f>IF(#REF!="",0,IF(B30&gt;9,28,0))</f>
        <v>#REF!</v>
      </c>
      <c r="R30" s="22" t="e">
        <f>IF(#REF!="",0,IF(B30&gt;10,28,0))</f>
        <v>#REF!</v>
      </c>
      <c r="S30" s="22" t="e">
        <f>IF(#REF!="",0,IF(B30&gt;11,28,0))</f>
        <v>#REF!</v>
      </c>
      <c r="T30" s="22" t="e">
        <f>IF(#REF!="",0,IF(B30&gt;12,28,0))</f>
        <v>#REF!</v>
      </c>
      <c r="U30" s="22" t="e">
        <f>IF(#REF!="",0,IF(B30&gt;13,28,0))</f>
        <v>#REF!</v>
      </c>
      <c r="V30" s="21" t="e">
        <f>IF(#REF!="",0,IF(B30&lt;1,0,14))</f>
        <v>#REF!</v>
      </c>
    </row>
    <row r="31" spans="1:22">
      <c r="A31" s="12" t="s">
        <v>6</v>
      </c>
      <c r="B31" s="13"/>
      <c r="C31" s="12" t="e">
        <f>HOUR(#REF!)</f>
        <v>#REF!</v>
      </c>
      <c r="D31" s="12" t="e">
        <f>MINUTE(#REF!)</f>
        <v>#REF!</v>
      </c>
      <c r="E31" s="12" t="e">
        <f t="shared" si="1"/>
        <v>#REF!</v>
      </c>
      <c r="F31" s="14" t="e">
        <f t="shared" ref="F31" si="23">C31+E31</f>
        <v>#REF!</v>
      </c>
      <c r="G31" s="15" t="e">
        <f>IF(#REF!="",0,IF(G30&gt;=8.01,14,0))</f>
        <v>#REF!</v>
      </c>
      <c r="H31" s="15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5"/>
    </row>
    <row r="32" spans="1:22">
      <c r="A32" s="17" t="s">
        <v>5</v>
      </c>
      <c r="B32" s="18" t="e">
        <f>#REF!-#REF!</f>
        <v>#REF!</v>
      </c>
      <c r="C32" s="17" t="e">
        <f>HOUR(#REF!)</f>
        <v>#REF!</v>
      </c>
      <c r="D32" s="17" t="e">
        <f>MINUTE(#REF!)</f>
        <v>#REF!</v>
      </c>
      <c r="E32" s="17" t="e">
        <f t="shared" si="1"/>
        <v>#REF!</v>
      </c>
      <c r="F32" s="19" t="e">
        <f t="shared" ref="F32" si="24">24-(C32+E32)</f>
        <v>#REF!</v>
      </c>
      <c r="G32" s="20" t="e">
        <f>IF(#REF!=#REF!,(C33+E33)-(C32-(0-E32)),0)</f>
        <v>#REF!</v>
      </c>
      <c r="H32" s="21" t="e">
        <f>IF(#REF!="",0,IF(#REF!=#REF!,G33,14))</f>
        <v>#REF!</v>
      </c>
      <c r="I32" s="22" t="e">
        <f>IF(#REF!="",0,IF(B32&gt;1,28,0))</f>
        <v>#REF!</v>
      </c>
      <c r="J32" s="22" t="e">
        <f>IF(#REF!="",0,IF(B32&gt;2,28,0))</f>
        <v>#REF!</v>
      </c>
      <c r="K32" s="22" t="e">
        <f>IF(#REF!="",0,IF(B32&gt;3,28,0))</f>
        <v>#REF!</v>
      </c>
      <c r="L32" s="22" t="e">
        <f>IF(#REF!="",0,IF(B32&gt;4,28,0))</f>
        <v>#REF!</v>
      </c>
      <c r="M32" s="22" t="e">
        <f>IF(#REF!="",0,IF(B32&gt;5,28,0))</f>
        <v>#REF!</v>
      </c>
      <c r="N32" s="22" t="e">
        <f>IF(#REF!="",0,IF(B32&gt;6,28,0))</f>
        <v>#REF!</v>
      </c>
      <c r="O32" s="22" t="e">
        <f>IF(#REF!="",0,IF(B32&gt;7,28,0))</f>
        <v>#REF!</v>
      </c>
      <c r="P32" s="22" t="e">
        <f>IF(#REF!="",0,IF(B32&gt;8,28,0))</f>
        <v>#REF!</v>
      </c>
      <c r="Q32" s="22" t="e">
        <f>IF(#REF!="",0,IF(B32&gt;9,28,0))</f>
        <v>#REF!</v>
      </c>
      <c r="R32" s="22" t="e">
        <f>IF(#REF!="",0,IF(B32&gt;10,28,0))</f>
        <v>#REF!</v>
      </c>
      <c r="S32" s="22" t="e">
        <f>IF(#REF!="",0,IF(B32&gt;11,28,0))</f>
        <v>#REF!</v>
      </c>
      <c r="T32" s="22" t="e">
        <f>IF(#REF!="",0,IF(B32&gt;12,28,0))</f>
        <v>#REF!</v>
      </c>
      <c r="U32" s="22" t="e">
        <f>IF(#REF!="",0,IF(B32&gt;13,28,0))</f>
        <v>#REF!</v>
      </c>
      <c r="V32" s="21" t="e">
        <f>IF(#REF!="",0,IF(B32&lt;1,0,14))</f>
        <v>#REF!</v>
      </c>
    </row>
    <row r="33" spans="1:22">
      <c r="A33" s="12" t="s">
        <v>6</v>
      </c>
      <c r="B33" s="13"/>
      <c r="C33" s="12" t="e">
        <f>HOUR(#REF!)</f>
        <v>#REF!</v>
      </c>
      <c r="D33" s="12" t="e">
        <f>MINUTE(#REF!)</f>
        <v>#REF!</v>
      </c>
      <c r="E33" s="12" t="e">
        <f t="shared" si="1"/>
        <v>#REF!</v>
      </c>
      <c r="F33" s="14" t="e">
        <f t="shared" ref="F33" si="25">C33+E33</f>
        <v>#REF!</v>
      </c>
      <c r="G33" s="15" t="e">
        <f>IF(#REF!="",0,IF(G32&gt;=8.01,14,0))</f>
        <v>#REF!</v>
      </c>
      <c r="H33" s="15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5"/>
    </row>
    <row r="34" spans="1:22">
      <c r="A34" s="17" t="s">
        <v>5</v>
      </c>
      <c r="B34" s="18" t="e">
        <f>#REF!-#REF!</f>
        <v>#REF!</v>
      </c>
      <c r="C34" s="17" t="e">
        <f>HOUR(#REF!)</f>
        <v>#REF!</v>
      </c>
      <c r="D34" s="17" t="e">
        <f>MINUTE(#REF!)</f>
        <v>#REF!</v>
      </c>
      <c r="E34" s="17" t="e">
        <f t="shared" si="1"/>
        <v>#REF!</v>
      </c>
      <c r="F34" s="19" t="e">
        <f t="shared" ref="F34" si="26">24-(C34+E34)</f>
        <v>#REF!</v>
      </c>
      <c r="G34" s="20" t="e">
        <f>IF(#REF!=#REF!,(C35+E35)-(C34-(0-E34)),0)</f>
        <v>#REF!</v>
      </c>
      <c r="H34" s="21" t="e">
        <f>IF(#REF!="",0,IF(#REF!=#REF!,G35,14))</f>
        <v>#REF!</v>
      </c>
      <c r="I34" s="22" t="e">
        <f>IF(#REF!="",0,IF(B34&gt;1,28,0))</f>
        <v>#REF!</v>
      </c>
      <c r="J34" s="22" t="e">
        <f>IF(#REF!="",0,IF(B34&gt;2,28,0))</f>
        <v>#REF!</v>
      </c>
      <c r="K34" s="22" t="e">
        <f>IF(#REF!="",0,IF(B34&gt;3,28,0))</f>
        <v>#REF!</v>
      </c>
      <c r="L34" s="22" t="e">
        <f>IF(#REF!="",0,IF(B34&gt;4,28,0))</f>
        <v>#REF!</v>
      </c>
      <c r="M34" s="22" t="e">
        <f>IF(#REF!="",0,IF(B34&gt;5,28,0))</f>
        <v>#REF!</v>
      </c>
      <c r="N34" s="22" t="e">
        <f>IF(#REF!="",0,IF(B34&gt;6,28,0))</f>
        <v>#REF!</v>
      </c>
      <c r="O34" s="22" t="e">
        <f>IF(#REF!="",0,IF(B34&gt;7,28,0))</f>
        <v>#REF!</v>
      </c>
      <c r="P34" s="22" t="e">
        <f>IF(#REF!="",0,IF(B34&gt;8,28,0))</f>
        <v>#REF!</v>
      </c>
      <c r="Q34" s="22" t="e">
        <f>IF(#REF!="",0,IF(B34&gt;9,28,0))</f>
        <v>#REF!</v>
      </c>
      <c r="R34" s="22" t="e">
        <f>IF(#REF!="",0,IF(B34&gt;10,28,0))</f>
        <v>#REF!</v>
      </c>
      <c r="S34" s="22" t="e">
        <f>IF(#REF!="",0,IF(B34&gt;11,28,0))</f>
        <v>#REF!</v>
      </c>
      <c r="T34" s="22" t="e">
        <f>IF(#REF!="",0,IF(B34&gt;12,28,0))</f>
        <v>#REF!</v>
      </c>
      <c r="U34" s="22" t="e">
        <f>IF(#REF!="",0,IF(B34&gt;13,28,0))</f>
        <v>#REF!</v>
      </c>
      <c r="V34" s="21" t="e">
        <f>IF(#REF!="",0,IF(B34&lt;1,0,14))</f>
        <v>#REF!</v>
      </c>
    </row>
    <row r="35" spans="1:22">
      <c r="A35" s="12" t="s">
        <v>6</v>
      </c>
      <c r="B35" s="13"/>
      <c r="C35" s="12" t="e">
        <f>HOUR(#REF!)</f>
        <v>#REF!</v>
      </c>
      <c r="D35" s="12" t="e">
        <f>MINUTE(#REF!)</f>
        <v>#REF!</v>
      </c>
      <c r="E35" s="12" t="e">
        <f t="shared" si="1"/>
        <v>#REF!</v>
      </c>
      <c r="F35" s="14" t="e">
        <f t="shared" ref="F35" si="27">C35+E35</f>
        <v>#REF!</v>
      </c>
      <c r="G35" s="15" t="e">
        <f>IF(#REF!="",0,IF(G34&gt;=8.01,14,0))</f>
        <v>#REF!</v>
      </c>
      <c r="H35" s="15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5"/>
    </row>
    <row r="36" spans="1:22">
      <c r="A36" s="17" t="s">
        <v>5</v>
      </c>
      <c r="B36" s="18" t="e">
        <f>#REF!-#REF!</f>
        <v>#REF!</v>
      </c>
      <c r="C36" s="17" t="e">
        <f>HOUR(#REF!)</f>
        <v>#REF!</v>
      </c>
      <c r="D36" s="17" t="e">
        <f>MINUTE(#REF!)</f>
        <v>#REF!</v>
      </c>
      <c r="E36" s="17" t="e">
        <f t="shared" si="1"/>
        <v>#REF!</v>
      </c>
      <c r="F36" s="19" t="e">
        <f t="shared" ref="F36" si="28">24-(C36+E36)</f>
        <v>#REF!</v>
      </c>
      <c r="G36" s="20" t="e">
        <f>IF(#REF!=#REF!,(C37+E37)-(C36-(0-E36)),0)</f>
        <v>#REF!</v>
      </c>
      <c r="H36" s="21" t="e">
        <f>IF(#REF!="",0,IF(#REF!=#REF!,G37,14))</f>
        <v>#REF!</v>
      </c>
      <c r="I36" s="22" t="e">
        <f>IF(#REF!="",0,IF(B36&gt;1,28,0))</f>
        <v>#REF!</v>
      </c>
      <c r="J36" s="22" t="e">
        <f>IF(#REF!="",0,IF(B36&gt;2,28,0))</f>
        <v>#REF!</v>
      </c>
      <c r="K36" s="22" t="e">
        <f>IF(#REF!="",0,IF(B36&gt;3,28,0))</f>
        <v>#REF!</v>
      </c>
      <c r="L36" s="22" t="e">
        <f>IF(#REF!="",0,IF(B36&gt;4,28,0))</f>
        <v>#REF!</v>
      </c>
      <c r="M36" s="22" t="e">
        <f>IF(#REF!="",0,IF(B36&gt;5,28,0))</f>
        <v>#REF!</v>
      </c>
      <c r="N36" s="22" t="e">
        <f>IF(#REF!="",0,IF(B36&gt;6,28,0))</f>
        <v>#REF!</v>
      </c>
      <c r="O36" s="22" t="e">
        <f>IF(#REF!="",0,IF(B36&gt;7,28,0))</f>
        <v>#REF!</v>
      </c>
      <c r="P36" s="22" t="e">
        <f>IF(#REF!="",0,IF(B36&gt;8,28,0))</f>
        <v>#REF!</v>
      </c>
      <c r="Q36" s="22" t="e">
        <f>IF(#REF!="",0,IF(B36&gt;9,28,0))</f>
        <v>#REF!</v>
      </c>
      <c r="R36" s="22" t="e">
        <f>IF(#REF!="",0,IF(B36&gt;10,28,0))</f>
        <v>#REF!</v>
      </c>
      <c r="S36" s="22" t="e">
        <f>IF(#REF!="",0,IF(B36&gt;11,28,0))</f>
        <v>#REF!</v>
      </c>
      <c r="T36" s="22" t="e">
        <f>IF(#REF!="",0,IF(B36&gt;12,28,0))</f>
        <v>#REF!</v>
      </c>
      <c r="U36" s="22" t="e">
        <f>IF(#REF!="",0,IF(B36&gt;13,28,0))</f>
        <v>#REF!</v>
      </c>
      <c r="V36" s="21" t="e">
        <f>IF(#REF!="",0,IF(B36&lt;1,0,14))</f>
        <v>#REF!</v>
      </c>
    </row>
    <row r="37" spans="1:22">
      <c r="A37" s="12" t="s">
        <v>6</v>
      </c>
      <c r="B37" s="13"/>
      <c r="C37" s="12" t="e">
        <f>HOUR(#REF!)</f>
        <v>#REF!</v>
      </c>
      <c r="D37" s="12" t="e">
        <f>MINUTE(#REF!)</f>
        <v>#REF!</v>
      </c>
      <c r="E37" s="12" t="e">
        <f t="shared" si="1"/>
        <v>#REF!</v>
      </c>
      <c r="F37" s="14" t="e">
        <f t="shared" ref="F37" si="29">C37+E37</f>
        <v>#REF!</v>
      </c>
      <c r="G37" s="15" t="e">
        <f>IF(#REF!="",0,IF(G36&gt;=8.01,14,0))</f>
        <v>#REF!</v>
      </c>
      <c r="H37" s="15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5"/>
    </row>
    <row r="38" spans="1:22">
      <c r="A38" s="17" t="s">
        <v>5</v>
      </c>
      <c r="B38" s="18" t="e">
        <f>#REF!-#REF!</f>
        <v>#REF!</v>
      </c>
      <c r="C38" s="17" t="e">
        <f>HOUR(#REF!)</f>
        <v>#REF!</v>
      </c>
      <c r="D38" s="17" t="e">
        <f>MINUTE(#REF!)</f>
        <v>#REF!</v>
      </c>
      <c r="E38" s="17" t="e">
        <f t="shared" ref="E38:E39" si="30">D38/60</f>
        <v>#REF!</v>
      </c>
      <c r="F38" s="19" t="e">
        <f t="shared" ref="F38" si="31">24-(C38+E38)</f>
        <v>#REF!</v>
      </c>
      <c r="G38" s="20" t="e">
        <f>IF(#REF!=#REF!,(C39+E39)-(C38-(0-E38)),0)</f>
        <v>#REF!</v>
      </c>
      <c r="H38" s="21" t="e">
        <f>IF(#REF!="",0,IF(#REF!=#REF!,G39,14))</f>
        <v>#REF!</v>
      </c>
      <c r="I38" s="22" t="e">
        <f>IF(#REF!="",0,IF(B38&gt;1,28,0))</f>
        <v>#REF!</v>
      </c>
      <c r="J38" s="22" t="e">
        <f>IF(#REF!="",0,IF(B38&gt;2,28,0))</f>
        <v>#REF!</v>
      </c>
      <c r="K38" s="22" t="e">
        <f>IF(#REF!="",0,IF(B38&gt;3,28,0))</f>
        <v>#REF!</v>
      </c>
      <c r="L38" s="22" t="e">
        <f>IF(#REF!="",0,IF(B38&gt;4,28,0))</f>
        <v>#REF!</v>
      </c>
      <c r="M38" s="22" t="e">
        <f>IF(#REF!="",0,IF(B38&gt;5,28,0))</f>
        <v>#REF!</v>
      </c>
      <c r="N38" s="22" t="e">
        <f>IF(#REF!="",0,IF(B38&gt;6,28,0))</f>
        <v>#REF!</v>
      </c>
      <c r="O38" s="22" t="e">
        <f>IF(#REF!="",0,IF(B38&gt;7,28,0))</f>
        <v>#REF!</v>
      </c>
      <c r="P38" s="22" t="e">
        <f>IF(#REF!="",0,IF(B38&gt;8,28,0))</f>
        <v>#REF!</v>
      </c>
      <c r="Q38" s="22" t="e">
        <f>IF(#REF!="",0,IF(B38&gt;9,28,0))</f>
        <v>#REF!</v>
      </c>
      <c r="R38" s="22" t="e">
        <f>IF(#REF!="",0,IF(B38&gt;10,28,0))</f>
        <v>#REF!</v>
      </c>
      <c r="S38" s="22" t="e">
        <f>IF(#REF!="",0,IF(B38&gt;11,28,0))</f>
        <v>#REF!</v>
      </c>
      <c r="T38" s="22" t="e">
        <f>IF(#REF!="",0,IF(B38&gt;12,28,0))</f>
        <v>#REF!</v>
      </c>
      <c r="U38" s="22" t="e">
        <f>IF(#REF!="",0,IF(B38&gt;13,28,0))</f>
        <v>#REF!</v>
      </c>
      <c r="V38" s="21" t="e">
        <f>IF(#REF!="",0,IF(B38&lt;1,0,14))</f>
        <v>#REF!</v>
      </c>
    </row>
    <row r="39" spans="1:22">
      <c r="A39" s="12" t="s">
        <v>6</v>
      </c>
      <c r="B39" s="13"/>
      <c r="C39" s="12" t="e">
        <f>HOUR(#REF!)</f>
        <v>#REF!</v>
      </c>
      <c r="D39" s="12" t="e">
        <f>MINUTE(#REF!)</f>
        <v>#REF!</v>
      </c>
      <c r="E39" s="12" t="e">
        <f t="shared" si="30"/>
        <v>#REF!</v>
      </c>
      <c r="F39" s="14" t="e">
        <f t="shared" ref="F39" si="32">C39+E39</f>
        <v>#REF!</v>
      </c>
      <c r="G39" s="15" t="e">
        <f>IF(#REF!="",0,IF(G38&gt;=8.01,14,0))</f>
        <v>#REF!</v>
      </c>
      <c r="H39" s="15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5"/>
    </row>
  </sheetData>
  <sheetProtection algorithmName="SHA-512" hashValue="/BCdoMn5fkoCXsM0yb7883yUrMYCD5J8wOxLCuqCAZpVHBgU5MzIc5E4u6GLznHSdQ/Gh93rFXhwHmAg4yXr1w==" saltValue="brkRisZy8zNXHoJjXHp0Yg==" spinCount="100000" sheet="1" selectLockedCells="1"/>
  <mergeCells count="1">
    <mergeCell ref="C6:F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11"/>
  <sheetViews>
    <sheetView showGridLines="0" workbookViewId="0">
      <selection activeCell="B11" sqref="B11"/>
    </sheetView>
  </sheetViews>
  <sheetFormatPr baseColWidth="10" defaultRowHeight="12.75"/>
  <cols>
    <col min="2" max="2" width="38.85546875" customWidth="1"/>
    <col min="3" max="3" width="12" customWidth="1"/>
    <col min="4" max="4" width="14.5703125" customWidth="1"/>
    <col min="5" max="5" width="14.140625" customWidth="1"/>
    <col min="6" max="7" width="14.5703125" customWidth="1"/>
  </cols>
  <sheetData>
    <row r="1" spans="1:6" s="4" customFormat="1" ht="25.5">
      <c r="A1" s="144" t="s">
        <v>14</v>
      </c>
      <c r="B1" s="145"/>
      <c r="C1" s="5" t="s">
        <v>15</v>
      </c>
      <c r="D1" s="5" t="s">
        <v>22</v>
      </c>
      <c r="E1" s="5" t="s">
        <v>23</v>
      </c>
      <c r="F1" s="5" t="s">
        <v>24</v>
      </c>
    </row>
    <row r="2" spans="1:6" s="4" customFormat="1">
      <c r="A2" s="145" t="s">
        <v>33</v>
      </c>
      <c r="B2" s="145"/>
      <c r="C2" s="6">
        <v>14</v>
      </c>
      <c r="D2" s="6">
        <v>5.6</v>
      </c>
      <c r="E2" s="6">
        <v>11.2</v>
      </c>
      <c r="F2" s="6">
        <v>11.2</v>
      </c>
    </row>
    <row r="3" spans="1:6" s="4" customFormat="1">
      <c r="A3" s="145" t="s">
        <v>16</v>
      </c>
      <c r="B3" s="145"/>
      <c r="C3" s="6">
        <v>28</v>
      </c>
      <c r="D3" s="6">
        <v>5.6</v>
      </c>
      <c r="E3" s="6">
        <v>11.2</v>
      </c>
      <c r="F3" s="6">
        <v>11.2</v>
      </c>
    </row>
    <row r="4" spans="1:6" s="4" customFormat="1">
      <c r="A4" s="148" t="s">
        <v>32</v>
      </c>
      <c r="B4" s="149"/>
      <c r="C4" s="6">
        <v>14</v>
      </c>
      <c r="D4" s="6">
        <v>5.6</v>
      </c>
      <c r="E4" s="6">
        <v>11.2</v>
      </c>
      <c r="F4" s="6">
        <v>11.2</v>
      </c>
    </row>
    <row r="8" spans="1:6" s="8" customFormat="1">
      <c r="A8" s="7" t="s">
        <v>36</v>
      </c>
      <c r="B8" s="7" t="s">
        <v>37</v>
      </c>
      <c r="C8" s="146" t="s">
        <v>41</v>
      </c>
      <c r="D8" s="146"/>
    </row>
    <row r="9" spans="1:6" s="8" customFormat="1">
      <c r="A9" s="9" t="s">
        <v>40</v>
      </c>
      <c r="B9" s="10">
        <v>0.3</v>
      </c>
      <c r="C9" s="147"/>
      <c r="D9" s="147"/>
    </row>
    <row r="10" spans="1:6" s="8" customFormat="1">
      <c r="A10" s="9" t="s">
        <v>39</v>
      </c>
      <c r="B10" s="10">
        <v>0.2</v>
      </c>
      <c r="C10" s="147"/>
      <c r="D10" s="147"/>
    </row>
    <row r="11" spans="1:6" s="8" customFormat="1">
      <c r="A11" s="9" t="s">
        <v>38</v>
      </c>
      <c r="B11" s="10">
        <v>0.05</v>
      </c>
      <c r="C11" s="147"/>
      <c r="D11" s="147"/>
    </row>
  </sheetData>
  <sheetProtection algorithmName="SHA-512" hashValue="wjTZz0S3RR6a51+e+2DViuBcCyabhPKL3+4pork6LCcECru4AvmitevH6BGtLFxMFRbqHa2jxtdMuDbMD1bclw==" saltValue="BPsISBuXsZddjST8pL4x/Q==" spinCount="100000" sheet="1" selectLockedCells="1"/>
  <mergeCells count="8">
    <mergeCell ref="A1:B1"/>
    <mergeCell ref="C8:D8"/>
    <mergeCell ref="C9:D9"/>
    <mergeCell ref="C10:D10"/>
    <mergeCell ref="C11:D11"/>
    <mergeCell ref="A2:B2"/>
    <mergeCell ref="A3:B3"/>
    <mergeCell ref="A4:B4"/>
  </mergeCells>
  <phoneticPr fontId="0" type="noConversion"/>
  <printOptions headings="1" gridLines="1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Antrag</vt:lpstr>
      <vt:lpstr>Reisekosten unter 8 Stunden</vt:lpstr>
      <vt:lpstr>Tagegeld</vt:lpstr>
      <vt:lpstr>Tagegeldhöhe</vt:lpstr>
      <vt:lpstr>Antrag!Druckbereich</vt:lpstr>
      <vt:lpstr>'Reisekosten unter 8 Stunden'!Druckbereich</vt:lpstr>
    </vt:vector>
  </TitlesOfParts>
  <Company>BGV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Völler</dc:creator>
  <cp:lastModifiedBy>Jürgen Niesemeyer</cp:lastModifiedBy>
  <cp:lastPrinted>2024-02-09T10:31:47Z</cp:lastPrinted>
  <dcterms:created xsi:type="dcterms:W3CDTF">2001-12-21T09:30:21Z</dcterms:created>
  <dcterms:modified xsi:type="dcterms:W3CDTF">2026-03-26T10:20:33Z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LastOpenTime">
    <vt:lpwstr>11/21/2019 12:50:18 PM</vt:lpwstr>
  </property>
  <property fmtid="{D5CDD505-2E9C-101B-9397-08002B2CF9AE}" pid="3" name="OS_LastOpenUser">
    <vt:lpwstr>C.MARX</vt:lpwstr>
  </property>
  <property fmtid="{D5CDD505-2E9C-101B-9397-08002B2CF9AE}" pid="4" name="OS_AutoÜbernahme">
    <vt:bool>false</vt:bool>
  </property>
  <property fmtid="{D5CDD505-2E9C-101B-9397-08002B2CF9AE}" pid="5" name="OS_LastSave">
    <vt:lpwstr>11/21/2019 1:13:19 PM</vt:lpwstr>
  </property>
  <property fmtid="{D5CDD505-2E9C-101B-9397-08002B2CF9AE}" pid="6" name="OS_LastSaveUser">
    <vt:lpwstr>C.MARX</vt:lpwstr>
  </property>
  <property fmtid="{D5CDD505-2E9C-101B-9397-08002B2CF9AE}" pid="7" name="OS_LastDocumentSaved">
    <vt:bool>false</vt:bool>
  </property>
  <property fmtid="{D5CDD505-2E9C-101B-9397-08002B2CF9AE}" pid="8" name="MustSave">
    <vt:bool>false</vt:bool>
  </property>
  <property fmtid="{D5CDD505-2E9C-101B-9397-08002B2CF9AE}" pid="9" name="OS_Übernahme">
    <vt:bool>true</vt:bool>
  </property>
  <property fmtid="{D5CDD505-2E9C-101B-9397-08002B2CF9AE}" pid="10" name="os_autosavelastposition569278">
    <vt:lpwstr>Sammelabrechnung|8|1</vt:lpwstr>
  </property>
  <property fmtid="{D5CDD505-2E9C-101B-9397-08002B2CF9AE}" pid="11" name="os_autosavelastposition205296">
    <vt:lpwstr>Antrag|6|2</vt:lpwstr>
  </property>
</Properties>
</file>